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ereinigter Jahresbericht 2024" sheetId="1" r:id="rId4"/>
    <sheet state="visible" name="Jahresbericht 2024" sheetId="2" r:id="rId5"/>
    <sheet state="visible" name="2024 vs. 2023" sheetId="3" r:id="rId6"/>
    <sheet state="visible" name="Umsätze 2024" sheetId="4" r:id="rId7"/>
    <sheet state="visible" name="Jahresbericht 2023" sheetId="5" r:id="rId8"/>
    <sheet state="visible" name="2023 vs. 2022" sheetId="6" r:id="rId9"/>
    <sheet state="visible" name="Umsätze 2023" sheetId="7" r:id="rId10"/>
    <sheet state="visible" name="Jahresbericht 2022" sheetId="8" r:id="rId11"/>
    <sheet state="visible" name="2022 vs. 2021" sheetId="9" r:id="rId12"/>
    <sheet state="visible" name="Umsätze 2022" sheetId="10" r:id="rId13"/>
  </sheets>
  <definedNames>
    <definedName hidden="1" localSheetId="3" name="_xlnm._FilterDatabase">'Umsätze 2024'!$A$1:$H$1004</definedName>
    <definedName hidden="1" localSheetId="6" name="_xlnm._FilterDatabase">'Umsätze 2023'!$F$1:$F$1002</definedName>
    <definedName hidden="1" localSheetId="9" name="_xlnm._FilterDatabase">'Umsätze 2022'!$F$1:$F$1000</definedName>
  </definedNames>
  <calcPr/>
  <extLst>
    <ext uri="GoogleSheetsCustomDataVersion2">
      <go:sheetsCustomData xmlns:go="http://customooxmlschemas.google.com/" r:id="rId14" roundtripDataChecksum="G2FMLd3fcCPV98r/ZVnKi3xQVopvwvpKqbOQl65dNb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21">
      <text>
        <t xml:space="preserve">======
ID#AAABbdBBCXk
Stefan Adamson    (2025-01-08 20:48:44)
hab eine vorläufige rechnung aus der mail zugefügt weil mir die login daten für das vollständige kundenkonto fehlen</t>
      </text>
    </comment>
  </commentList>
  <extLst>
    <ext uri="GoogleSheetsCustomDataVersion2">
      <go:sheetsCustomData xmlns:go="http://customooxmlschemas.google.com/" r:id="rId1" roundtripDataSignature="AMtx7miNBPu64i0ONdNJ9ZIZH48qBEUaJ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E8">
      <text>
        <t xml:space="preserve">======
ID#AAAAwbJzsvI
Laura Kaiser    (2023-05-05 18:34:31)
Die Spendensumme, die in 2022 an TECHO Chile überwiesen wurde, ist um 199 EUR höher als die hier dargestellte Summe. Diese 199 EUR sind Einnahmen aus TECHO Deutschland Spenden, die dieser Summe hinzugefügt wurden</t>
      </text>
    </comment>
    <comment authorId="0" ref="E4">
      <text>
        <t xml:space="preserve">======
ID#AAAAmWtV4uc
Laura Kaiser    (2023-02-23 19:34:22)
Mitgliedsbeiträge beim EPN Hessen &amp; Eine Welt Netz NRW</t>
      </text>
    </comment>
    <comment authorId="0" ref="E13">
      <text>
        <t xml:space="preserve">======
ID#AAAAmWtV4uY
Laura Kaiser    (2023-02-23 19:30:13)
Kosten für Steuerberater i.H.v. 1.174,77€ + 748,51€ + 900,83€ für Erstellung der Steuererklärung für die Jahre 2018-2020. Dafür wurden in den letzten drei Jahren Rücklagen von insgesamt 3.900 € gebildet, da eine höhere Rechnungshöhe erwartet wurde.</t>
      </text>
    </comment>
  </commentList>
  <extLst>
    <ext uri="GoogleSheetsCustomDataVersion2">
      <go:sheetsCustomData xmlns:go="http://customooxmlschemas.google.com/" r:id="rId1" roundtripDataSignature="AMtx7mjpw2XnEau84O9b0yUHKL6xSAECbg=="/>
    </ext>
  </extLst>
</comments>
</file>

<file path=xl/sharedStrings.xml><?xml version="1.0" encoding="utf-8"?>
<sst xmlns="http://schemas.openxmlformats.org/spreadsheetml/2006/main" count="1901" uniqueCount="515">
  <si>
    <t>Einnahmen</t>
  </si>
  <si>
    <t>Anteil in %</t>
  </si>
  <si>
    <t>Ausgaben</t>
  </si>
  <si>
    <t>Kommentare</t>
  </si>
  <si>
    <t>Ideeller Bereich</t>
  </si>
  <si>
    <t>Mitgliedsbeiträge</t>
  </si>
  <si>
    <t>Netzwerke</t>
  </si>
  <si>
    <t>Mitgliedsbeiträge für EPN Hessen, Eine Welt Netz NRW und Deutsche Jugendherberge</t>
  </si>
  <si>
    <t>Vereinsmitglieder</t>
  </si>
  <si>
    <t>Mitgliedsbeiträge betrugen in 2024 2.092,37 EUR (6.590,00 EUR - 4.497,63 EUR). Die Ein- und Ausgänge waren wesentlich höher, da wir Probleme mit dem SEPA-Lastschrifteinzug hatten und dieser dreimal ein- und zweimal wieder storniert wurde.</t>
  </si>
  <si>
    <t>Spenden Deutschland</t>
  </si>
  <si>
    <t>Spenden Lateinamerika</t>
  </si>
  <si>
    <t xml:space="preserve">Hier gilt Ähnliches, wie im Kommentar für die Mitgliedsbeiträge. Auch hier gab es eine Überweisung i.H.v. 2.190,00 EUR, die wieder zurückkam, da die Auslandsüberweisungen auf Grund von inkorrekten Kontodaten unserem Konto gutgeschrieben und dann nochmals überwiesen wurden. Somit gab es tatsächlich 12.293,52 EUR an Spenden für Lateinamerika (Einnahmen) und 10.575,49 EUR Spenden an Lateinamerika (Ausgaben) </t>
  </si>
  <si>
    <t>Mexiko</t>
  </si>
  <si>
    <t>https://www.betterplace.org/de/projects/124109-abrigarnos-juntos-waermedaemmungen-in-puebla-mexiko</t>
  </si>
  <si>
    <t>Chile</t>
  </si>
  <si>
    <t>https://cl.techo.org/techo-chile-lanza-campana-para-reconstruccion-tras-los-incendios-en-region-de-valparaiso/</t>
  </si>
  <si>
    <t>Peru</t>
  </si>
  <si>
    <t>https://www.betterplace.org/de/projects/129983-luz-al-barrio-lichter-fuer-lima</t>
  </si>
  <si>
    <t>Panama</t>
  </si>
  <si>
    <t>https://www.betterplace.org/de/projects/137800-paso-a-paso-schritt-fuer-schritt-in-eine-gerechtere-welt</t>
  </si>
  <si>
    <t>Reisekosten</t>
  </si>
  <si>
    <t>Auslagen und Aufwandsentschädigungen</t>
  </si>
  <si>
    <t>Verwaltung</t>
  </si>
  <si>
    <t>Website</t>
  </si>
  <si>
    <t>Büro &amp; Druck</t>
  </si>
  <si>
    <t>Amtswege</t>
  </si>
  <si>
    <t>Software</t>
  </si>
  <si>
    <t>Versicherung</t>
  </si>
  <si>
    <t>Sonstige</t>
  </si>
  <si>
    <t>Zwischensumme</t>
  </si>
  <si>
    <t>Vermögensverwaltung</t>
  </si>
  <si>
    <t>Kontoführung</t>
  </si>
  <si>
    <t>Transaktionskosten</t>
  </si>
  <si>
    <t>Betriebsmittelrücklage</t>
  </si>
  <si>
    <t>Rückstellung für Kosten Buchhaltung + Steuererklärung. Siehe Kommentar unten.</t>
  </si>
  <si>
    <t>sonstige Ausgaben Vermögensverwaltung</t>
  </si>
  <si>
    <t>Zweckbetrieb</t>
  </si>
  <si>
    <t>Jahreshauptversammlung</t>
  </si>
  <si>
    <t>Jubiläum 10 Jahre TECHO</t>
  </si>
  <si>
    <t>Herbsttreffen</t>
  </si>
  <si>
    <t>Marketing &amp; Materialien</t>
  </si>
  <si>
    <t>wirtschaftlicher Geschäftsbetrieb</t>
  </si>
  <si>
    <t>T-Shirt Verkauf</t>
  </si>
  <si>
    <t>ReCo-Aktion</t>
  </si>
  <si>
    <t>Summe</t>
  </si>
  <si>
    <t>Betrag</t>
  </si>
  <si>
    <t>Summe liquider Mittel aus 2023</t>
  </si>
  <si>
    <t>Siehe/Vergleiche Kontoauszug 01/2024</t>
  </si>
  <si>
    <t>Summe Einahmen 2024</t>
  </si>
  <si>
    <t>Summe Ausgaben 2024</t>
  </si>
  <si>
    <t>Summe liquider Mittel am 31.12.2024</t>
  </si>
  <si>
    <t>Vergleiche Kontoauszug 12/2024</t>
  </si>
  <si>
    <t>Rückstellungen</t>
  </si>
  <si>
    <t>Steuererklärung + Buchhaltung 2021</t>
  </si>
  <si>
    <t>Steuererklärung + Buchhaltung 2022</t>
  </si>
  <si>
    <t>Steuererklärung + Buchhaltung 2023</t>
  </si>
  <si>
    <t>Rechnung für die Jahre 2021-2023 noch nicht erhalten, da Buchhaltung und Steuererklärung für diesen Zeitraum noch nicht abgeschlossen sind</t>
  </si>
  <si>
    <t>Steuererklärung + Buchhaltung 2024</t>
  </si>
  <si>
    <t>Empfehlung des Finanzbereichs: 1.100 EUR. Je nach Rechnungshöhe der ausstehenden Rechnung für die Jahre 2021-2023 können wir die Rückstellung im kommenden Jahr anpassen.</t>
  </si>
  <si>
    <t>verfügbare liquide Mittel</t>
  </si>
  <si>
    <t>Sonstige Ausgaben Vermögensverwaltung</t>
  </si>
  <si>
    <t>Jubiläum 10 Jahre TECHO/Sommercamp</t>
  </si>
  <si>
    <t>ReCo-Aktion Köln</t>
  </si>
  <si>
    <t>ReCo-Aktion München</t>
  </si>
  <si>
    <t>Buchungsdatum</t>
  </si>
  <si>
    <t>Sender/ Empfänger</t>
  </si>
  <si>
    <t>Verwendungszweck</t>
  </si>
  <si>
    <t>Kategorie</t>
  </si>
  <si>
    <t>Unterkategorie</t>
  </si>
  <si>
    <t>Beleg</t>
  </si>
  <si>
    <t>Kontostand</t>
  </si>
  <si>
    <t>Spendenbescheinigung</t>
  </si>
  <si>
    <t>Livia Koenitz</t>
  </si>
  <si>
    <t>Weihnachtskampagne PR23</t>
  </si>
  <si>
    <t>n/a</t>
  </si>
  <si>
    <t>WALENDA ANNA</t>
  </si>
  <si>
    <t>SPENDE</t>
  </si>
  <si>
    <t>x</t>
  </si>
  <si>
    <t>ANJA LUEBBEN</t>
  </si>
  <si>
    <t>Techo Deutschland, Anja Luebben, Hanelanden 57, 23843 Bad Oldesloe</t>
  </si>
  <si>
    <t>RALF SCHRODER BRIGITTE HILCHER</t>
  </si>
  <si>
    <t>fur Techo Peru / Luz al Barrio uber Jannis Hilcher</t>
  </si>
  <si>
    <t>Jahrespreis GiroCard</t>
  </si>
  <si>
    <t>Kartendaten:   Stefan Adamson   IBAN DE68830944950003289796Gültig bis 12.2025   Folge-Nr.   0  Ausgabe einer Debitkarte:  Jahrespreis GiroCard   bezahlt bis 12.2024</t>
  </si>
  <si>
    <t>STRATO  AG</t>
  </si>
  <si>
    <t>DRP 120663787 75156058 EREF: DRP 120663787 75156058 MREF: DE1395110580001 CRED: DE49ZZZ00000074165 IBAN: DE26380400070100679001 BIC: COBADEFF</t>
  </si>
  <si>
    <t>B-01</t>
  </si>
  <si>
    <t>Tobias Paret</t>
  </si>
  <si>
    <t>Spende PR23</t>
  </si>
  <si>
    <t>Dr. Friedrich Stoehr</t>
  </si>
  <si>
    <t>SPENDE , f.stoehr, am trusch9,35085 dreihausen</t>
  </si>
  <si>
    <t>DRP 121701932 75156058 EREF: DRP 121701932 75156058 MREF: DE1395110580001 CRED: DE49ZZZ00000074165 IBAN: DE26380400070100679001 BIC: COBADEFF</t>
  </si>
  <si>
    <t>B-02</t>
  </si>
  <si>
    <t>Carolina Klimaschka</t>
  </si>
  <si>
    <t>JHV24</t>
  </si>
  <si>
    <t>Laura Kloeker</t>
  </si>
  <si>
    <t>Mitgliedsbeitrag Laura Kloeker</t>
  </si>
  <si>
    <t>Eine Welt Netz NRW e.V.</t>
  </si>
  <si>
    <t>Eine Welt Netz NRW e.V. Mitgliedsbeitrag 2024 Vielen Dank. EREF: 32460 MREF: 1824 CRED: DE24ZZZ00000064430 IBAN: DE56370205000008306301 BIC: BFSWDE33</t>
  </si>
  <si>
    <t>B-03</t>
  </si>
  <si>
    <t>Laura Kaiser</t>
  </si>
  <si>
    <t>JANNIS HILCHER</t>
  </si>
  <si>
    <t>ETHIKBANK EG, ZWEIGNIEDERLASSUNG DER VOLKSBANK EISENBE</t>
  </si>
  <si>
    <t>Jahresentg. Teiln SEPA-LS</t>
  </si>
  <si>
    <t>Stefan Andreas Adamson</t>
  </si>
  <si>
    <t>DRP 122853740 75156058 EREF: DRP 122853740 75156058 MREF: DE1395110580001 CRED: DE49ZZZ00000074165 IBAN: DE26380400070100679001 BIC: COBADEFF</t>
  </si>
  <si>
    <t>B-04</t>
  </si>
  <si>
    <t>Abschluss per 31.03.2024</t>
  </si>
  <si>
    <t>Susanne Seifert</t>
  </si>
  <si>
    <r>
      <t>Erhaltene Rueckweisung von Bank wg. AC04 Konto aufgelöst SVWZ: REJECT, Mitgliedsbeitrag Gemeinsam TECHO e.V. Deine Mitgliedsnummer 62 Kontakt deutschland(at)</t>
    </r>
    <r>
      <rPr>
        <rFont val="&quot;Helvetica Neue&quot;"/>
        <color rgb="FF1155CC"/>
        <sz val="8.0"/>
        <u/>
      </rPr>
      <t>techo.org</t>
    </r>
    <r>
      <rPr>
        <rFont val="&quot;Helvetica Neue&quot;"/>
        <sz val="8.0"/>
      </rPr>
      <t xml:space="preserve"> IBAN: DE98370692526212293014 BIC: GENODED1ERE</t>
    </r>
  </si>
  <si>
    <r>
      <t>Erhaltene Rueckweisung von Bank wg. AC04 Konto aufgelöst SVWZ: REJECT, Mitgliedsbeitrag Gemeinsam TECHO e.V. Deine Mitgliedsnummer 62 Kontakt deutschland(at)</t>
    </r>
    <r>
      <rPr>
        <rFont val="&quot;Helvetica Neue&quot;"/>
        <color rgb="FF1155CC"/>
        <sz val="8.0"/>
        <u/>
      </rPr>
      <t>techo.org</t>
    </r>
    <r>
      <rPr>
        <rFont val="&quot;Helvetica Neue&quot;"/>
        <sz val="8.0"/>
      </rPr>
      <t xml:space="preserve"> IBAN: DE98370692526212293014 BIC: GENODED1ERE</t>
    </r>
  </si>
  <si>
    <t>SEPA Sammel-Basislastschrift mit 85 Lastschriften und folgenden zusaetzlichen Informationen: TAN:SECUREGO_PLUS</t>
  </si>
  <si>
    <t>Rueckruf SEPA Lastschrift vom 01.04.2024 ueber 2.170,00 EUR mit 84 Zahlungen, Rueckrufgrund: CUST Durch den Kunden veranlasst</t>
  </si>
  <si>
    <t>Rueckruf SEPA Lastschrift vom 01.04.2024 ueber 2.155,00 EUR mit 84 Zahlungen, Rueckrufgrund: CUST Durch den Kunden veranlasst</t>
  </si>
  <si>
    <t>Isabella Sophia Neu</t>
  </si>
  <si>
    <t>Fundacion Un Techo para Chile</t>
  </si>
  <si>
    <t>Retoure SEPA Ueberweisung vom 15.04.2024, Rueckgabegrund: AG01 Zahlungsart für diese Kontoart nicht zugelassen SVWZ: RETURN, ARRIBA CHILE  24 IBAN: ES4200495494852910148818 BIC: BSCHESMMXXX</t>
  </si>
  <si>
    <t>ARRIBA CHILE  24 SecureGo plus IBAN: ES4200495494852910148818 BIC: BSCHESMMXXX</t>
  </si>
  <si>
    <r>
      <rPr>
        <rFont val="&quot;Helvetica Neue&quot;"/>
        <color rgb="FF1155CC"/>
        <sz val="8.0"/>
        <u/>
      </rPr>
      <t>gut.org</t>
    </r>
    <r>
      <rPr>
        <rFont val="&quot;Helvetica Neue&quot;"/>
        <sz val="8.0"/>
      </rPr>
      <t xml:space="preserve"> gemeinnutzige Aktiengesellschaft</t>
    </r>
  </si>
  <si>
    <r>
      <t xml:space="preserve">spende projekt 54424 </t>
    </r>
    <r>
      <rPr>
        <rFont val="&quot;Helvetica Neue&quot;"/>
        <color rgb="FF1155CC"/>
        <sz val="8.0"/>
        <u/>
      </rPr>
      <t>betterplace.org</t>
    </r>
    <r>
      <rPr>
        <rFont val="&quot;Helvetica Neue&quot;"/>
        <sz val="8.0"/>
      </rPr>
      <t xml:space="preserve">EREF: 4410777930-0000028 ABWA: </t>
    </r>
    <r>
      <rPr>
        <rFont val="&quot;Helvetica Neue&quot;"/>
        <color rgb="FF1155CC"/>
        <sz val="8.0"/>
        <u/>
      </rPr>
      <t>gut.org</t>
    </r>
    <r>
      <rPr>
        <rFont val="&quot;Helvetica Neue&quot;"/>
        <sz val="8.0"/>
      </rPr>
      <t xml:space="preserve"> gAG</t>
    </r>
  </si>
  <si>
    <t>Julian Sitter</t>
  </si>
  <si>
    <t>JHV 24</t>
  </si>
  <si>
    <t>Elfi Miranda Rudolph</t>
  </si>
  <si>
    <t>DRP 123946229 75156058 EREF: DRP 123946229 75156058 MREF: DE1395110580001 CRED: DE49ZZZ00000074165 IBAN: DE26380400070100679001 BIC: COBADEFF</t>
  </si>
  <si>
    <t>B-05</t>
  </si>
  <si>
    <r>
      <rPr>
        <rFont val="&quot;Helvetica Neue&quot;"/>
        <color rgb="FF1155CC"/>
        <sz val="8.0"/>
        <u/>
      </rPr>
      <t>gut.org</t>
    </r>
    <r>
      <rPr>
        <rFont val="&quot;Helvetica Neue&quot;"/>
        <sz val="8.0"/>
      </rPr>
      <t xml:space="preserve"> gemeinnutzige Aktiengesellschaft</t>
    </r>
  </si>
  <si>
    <r>
      <t xml:space="preserve">spende projekt 124109 </t>
    </r>
    <r>
      <rPr>
        <rFont val="&quot;Helvetica Neue&quot;"/>
        <color rgb="FF1155CC"/>
        <sz val="8.0"/>
        <u/>
      </rPr>
      <t>betterplace.org</t>
    </r>
    <r>
      <rPr>
        <rFont val="&quot;Helvetica Neue&quot;"/>
        <sz val="8.0"/>
      </rPr>
      <t xml:space="preserve">Abrigarnos JuntosBP EREF: 4411488967-0000343 ABWA: </t>
    </r>
    <r>
      <rPr>
        <rFont val="&quot;Helvetica Neue&quot;"/>
        <color rgb="FF1155CC"/>
        <sz val="8.0"/>
        <u/>
      </rPr>
      <t>gut.org</t>
    </r>
    <r>
      <rPr>
        <rFont val="&quot;Helvetica Neue&quot;"/>
        <sz val="8.0"/>
      </rPr>
      <t>gAG</t>
    </r>
  </si>
  <si>
    <t>a&amp;o hostel and hotel Berlin Mitte GmbH</t>
  </si>
  <si>
    <t>B3-610073 SecureGo plus IBAN: DE88100208900028721048 BIC: HYVEDEMM488</t>
  </si>
  <si>
    <t>B-06</t>
  </si>
  <si>
    <t>Giancarlo Jairo Castro Salas</t>
  </si>
  <si>
    <t>Deutsches Ehrenamt Service GmbH</t>
  </si>
  <si>
    <t>RE 2024044186 vom 17.04.2024 Kunde Nr.: 12485 EREF: 2024044186 MREF: 12485 CRED: DE27ZZZ00000952702 IBAN: DE86700932000002240076 BIC: GENODEF1STH</t>
  </si>
  <si>
    <t>B-07</t>
  </si>
  <si>
    <t>Osanna Philipp  Raph</t>
  </si>
  <si>
    <t>Vereinsjubilaum 2024</t>
  </si>
  <si>
    <t>Katharina Petzold</t>
  </si>
  <si>
    <t>Vereinsjubilaeum 2024</t>
  </si>
  <si>
    <t>Raul Ruiz</t>
  </si>
  <si>
    <t>JHV24 Raul Ruiz</t>
  </si>
  <si>
    <t>Un Techo para mi Pais Mexico, A.C.</t>
  </si>
  <si>
    <t>Auslandsüberweisung  Produktbezeichnung:  Kundenzahlung Import EUR   Auftrag vom:   22.05.2024   Unsere Referenz:   YF2728-ZAI040894   Begünstigter:  145180296220001012   Un Techo para mi Pais Mexico, A.C.  Bank des Begünstigten:   BBSEMXMXXXX  Verwendungszweck:  Abrigarnos juntos 23   Auftragsbetrag:  EUR **************2.800,00 Buchungsbetrag:  EUR **************2.827,80-Wert:  22.05.2024   Provision:   EUR *****************25,00 Zuschlag Internet:   EUR ******************0,00 Auslandsspesen:  EUR ******************2,80 Summe Gebühren:  EUR *****************27,80</t>
  </si>
  <si>
    <t>Helene Sellnau</t>
  </si>
  <si>
    <t>HELMUT ANTRETTER UND NICOLA ANTRETTER</t>
  </si>
  <si>
    <t>Vereinsjubilaeum 2024, Nicola Antretter</t>
  </si>
  <si>
    <r>
      <rPr>
        <rFont val="&quot;Helvetica Neue&quot;"/>
        <color rgb="FF1155CC"/>
        <sz val="8.0"/>
        <u/>
      </rPr>
      <t>gut.org</t>
    </r>
    <r>
      <rPr>
        <rFont val="&quot;Helvetica Neue&quot;"/>
        <sz val="8.0"/>
      </rPr>
      <t xml:space="preserve"> gemeinnutzige Aktiengesellschaft</t>
    </r>
  </si>
  <si>
    <r>
      <t xml:space="preserve">spende projekt 129983 </t>
    </r>
    <r>
      <rPr>
        <rFont val="&quot;Helvetica Neue&quot;"/>
        <color rgb="FF1155CC"/>
        <sz val="8.0"/>
        <u/>
      </rPr>
      <t>betterplace.org</t>
    </r>
    <r>
      <rPr>
        <rFont val="&quot;Helvetica Neue&quot;"/>
        <sz val="8.0"/>
      </rPr>
      <t xml:space="preserve">PE23 Betterplace EREF: 4414287670-0000240 ABWA: </t>
    </r>
    <r>
      <rPr>
        <rFont val="&quot;Helvetica Neue&quot;"/>
        <color rgb="FF1155CC"/>
        <sz val="8.0"/>
        <u/>
      </rPr>
      <t>gut.org</t>
    </r>
    <r>
      <rPr>
        <rFont val="&quot;Helvetica Neue&quot;"/>
        <sz val="8.0"/>
      </rPr>
      <t xml:space="preserve"> gAG</t>
    </r>
  </si>
  <si>
    <t>Helmut Antretter und Nicola Antretter</t>
  </si>
  <si>
    <t>Vereinsjubilaeum 2024, Sergio Canedo</t>
  </si>
  <si>
    <t>Fundacion un TECHO para Chile</t>
  </si>
  <si>
    <t>Auslandsüberweisung  Produktbezeichnung:  Kundenzahlung Import EUR   Auftrag vom:   24.05.2024   Unsere Referenz:   YF2728-ZAI040907   Begünstigter:  000003994066   Fundacion un TECHO para Chile   Bank des Begünstigten:   BSCHCLRMXXX  Verwendungszweck:  ARRIBA CHILE   Auftragsbetrag:  EUR **************2.190,00 Buchungsbetrag:  EUR **************2.217,19-Wert:  24.05.2024   Provision:   EUR *****************25,00 Zuschlag Internet:   EUR ******************0,00 Auslandsspesen:  EUR ******************2,19 Summe Gebühren:  EUR *****************27,19</t>
  </si>
  <si>
    <t>B3-610073 Restbetrag SecureGo plus IBAN: DE88100208900028721048 BIC: HYVEDEMM488</t>
  </si>
  <si>
    <t>B-08</t>
  </si>
  <si>
    <t>Juana Wolff</t>
  </si>
  <si>
    <t>Jubilaum</t>
  </si>
  <si>
    <t>Auslandszahlung  Produktbezeichnung:  Buchung Recherche  Auftrag vom:   04.06.2024   Auftrags-Referenz:   YF2728-SOE000462   Fremde Referenz:   XW3000-SOE110517   Ihre Referenz:   YF2728-ZAI040894   Auftragsbetrag:  EUR **************2.750,00 Buchungsbetrag:  EUR **************2.735,00 Wert:  03.06.2024   Recherchegebühr:   EUR *****************15,00 Summe Gebühren:  EUR *****************15,00</t>
  </si>
  <si>
    <t>Stefan Adamson</t>
  </si>
  <si>
    <t>Rückerstattung Fahrtkosten JHV 2024 SecureGo plus IBAN: DE63370502991370051238 BIC: COKSDE33XXX</t>
  </si>
  <si>
    <t>B-09</t>
  </si>
  <si>
    <t>Rückerstattung Fahrtkosten JHV 2024 SecureGo plus IBAN: DE52500105175416762111 BIC: INGDDEFFXXX</t>
  </si>
  <si>
    <t>B-10</t>
  </si>
  <si>
    <t>Rückerstattung Fahrtkosten JHV 2024 SecureGo plus IBAN: DE28120300001065548800 BIC: BYLADEM1001</t>
  </si>
  <si>
    <t>B-11</t>
  </si>
  <si>
    <t>Rückerstattung Fahrtkosten JHV 2024 SecureGo plus IBAN: DE16100110012626197605 BIC: NTSBDEB1XXX</t>
  </si>
  <si>
    <t>B-12</t>
  </si>
  <si>
    <t>Jannis Hilcher</t>
  </si>
  <si>
    <t>Rückerstattung Fahrtkosten JHV 2024 TAN: Auftrag nicht TAN-pflichtig, da Kleinbetragszahlung IBAN: DE74476501300029541711 BIC: WELADE3LXXX</t>
  </si>
  <si>
    <t>B-13</t>
  </si>
  <si>
    <t>Giancarlo Castro Salas</t>
  </si>
  <si>
    <t>Rückerstattung Fahrtkosten JHV 2024 SecureGo plus IBAN: DE27260700240065025900 BIC: DEUTDEDB260</t>
  </si>
  <si>
    <t>B-14</t>
  </si>
  <si>
    <t>Markus Hermsteiner Almut Hermsteiner</t>
  </si>
  <si>
    <t>Projektarbeit in Mexiko ABWA: DR. MARKUS HERMSTEINER ALMUT HERMSTEINER</t>
  </si>
  <si>
    <t>Dr. Friedrich Stöhr</t>
  </si>
  <si>
    <t>SPENDE , f.stoehr,  am trusch9,35085 dreihausen</t>
  </si>
  <si>
    <t>VOLKSBANK EISENBERG</t>
  </si>
  <si>
    <t>Abschluss per 30.06.2024</t>
  </si>
  <si>
    <t>DRP 126917283 75156058 EREF: DRP 126917283 75156058 MREF: DE1395110580001 CRED: DE49ZZZ00000074165 IBAN: DE26380400070100679001 BIC: COBADEFFXXX</t>
  </si>
  <si>
    <t>B-15</t>
  </si>
  <si>
    <t>Panama24</t>
  </si>
  <si>
    <t>Reco Koln Pan24</t>
  </si>
  <si>
    <t>Christian Haas</t>
  </si>
  <si>
    <t>H743/0/1-2024 SecureGo plus IBAN: DE56370800400482323000 BIC: DRESDEFF370</t>
  </si>
  <si>
    <t>B-16</t>
  </si>
  <si>
    <t>Jugendherberge Heidelberg</t>
  </si>
  <si>
    <t>Anzahlung 253792/0824 SecureGo plus IBAN: DE56672500200000503207 BIC: SOLADES1HDB</t>
  </si>
  <si>
    <t>B-17</t>
  </si>
  <si>
    <t>SEPA Sammel-Basislastschrift mit 84 Lastschriften und folgenden zusaetzlichen Informationen: TAN:SECUREGO_PLUS</t>
  </si>
  <si>
    <t>Martina Metzger</t>
  </si>
  <si>
    <r>
      <t>Retoure SEPA Lastschrift vom 26.07.2024, Rueckgabegrund: AC04 Konto aufgelöst SVWZ: RETURN/REFUND, Mitgliedsbeitrag Gemeinsam TECHO e.V. Deine Mitgliedsnummer 120 Kontakt deutschland(at)</t>
    </r>
    <r>
      <rPr>
        <rFont val="&quot;Helvetica Neue&quot;"/>
        <color rgb="FF1155CC"/>
        <sz val="8.0"/>
        <u/>
      </rPr>
      <t>techo.org</t>
    </r>
    <r>
      <rPr>
        <rFont val="&quot;Helvetica Neue&quot;"/>
        <sz val="8.0"/>
      </rPr>
      <t>ENTG: 4,16 EUR Entgelt Rücklastschrift/Rückscheck ORG.BETR.: 30,00 EUR IBAN: DE76600908000004332426 BIC: GENODEF1S02</t>
    </r>
  </si>
  <si>
    <t>Julius Troles</t>
  </si>
  <si>
    <r>
      <t>Retoure SEPA Lastschrift vom 26.07.2024, Rueckgabegrund: AC04 Konto aufgelöst SVWZ: RETURN/REFUND, Mitgliedsbeitrag Gemeinsam TECHO e.V. Deine Mitgliedsnummer 168 Kontakt deutschland(at)</t>
    </r>
    <r>
      <rPr>
        <rFont val="&quot;Helvetica Neue&quot;"/>
        <color rgb="FF1155CC"/>
        <sz val="8.0"/>
        <u/>
      </rPr>
      <t>techo.org</t>
    </r>
    <r>
      <rPr>
        <rFont val="&quot;Helvetica Neue&quot;"/>
        <sz val="8.0"/>
      </rPr>
      <t>ENTG: 3,03 EUR Entgelt Rücklastschrift/Rückscheck ORG.BETR.: 20,00 EUR IBAN: DE59370501981929917852 BIC: COLSDE33XXX</t>
    </r>
  </si>
  <si>
    <t>Henrike Langer</t>
  </si>
  <si>
    <r>
      <t>Retoure SEPA Lastschrift vom 26.07.2024, Rueckgabegrund: AC04 Konto aufgelöst SVWZ: RETURN/REFUND, Mitgliedsbeitrag Gemeinsam TECHO e.V. Deine Mitgliedsnummer 150 Kontakt deutschland(at)</t>
    </r>
    <r>
      <rPr>
        <rFont val="&quot;Helvetica Neue&quot;"/>
        <color rgb="FF1155CC"/>
        <sz val="8.0"/>
        <u/>
      </rPr>
      <t>techo.org</t>
    </r>
    <r>
      <rPr>
        <rFont val="&quot;Helvetica Neue&quot;"/>
        <sz val="8.0"/>
      </rPr>
      <t>ENTG: 2,84 EUR Entgelt Rücklastschrift/Rückscheck ORG.BETR.: 15,00 EUR IBAN: DE82250501801911763865 BIC: SPKHDE2HXXX</t>
    </r>
  </si>
  <si>
    <t>Juana Joceline Acevedo Hülsbusch</t>
  </si>
  <si>
    <r>
      <t>Retoure SEPA Lastschrift vom 26.07.2024, Rueckgabegrund: AC01 IBAN fehlerhaft und ungültig SVWZ: RETURN/REFUND, Mitgliedsbeitrag Gemeinsam TECHO e.V. Deine Mitgliedsnummer 158 Kontakt deutschland(at)</t>
    </r>
    <r>
      <rPr>
        <rFont val="&quot;Helvetica Neue&quot;"/>
        <color rgb="FF1155CC"/>
        <sz val="8.0"/>
        <u/>
      </rPr>
      <t>techo.org</t>
    </r>
    <r>
      <rPr>
        <rFont val="&quot;Helvetica Neue&quot;"/>
        <sz val="8.0"/>
      </rPr>
      <t xml:space="preserve">   KONTONUMMER ALT: 977 ENTG: 2,60 EUR Entgelt Rücklastschrift/Rückscheck ORG.BETR.: 20,00 EUR IBAN: DE30200411440341819100 BIC: COBADEHD044</t>
    </r>
  </si>
  <si>
    <t>Svenja Wagner</t>
  </si>
  <si>
    <r>
      <t>Retoure SEPA Lastschrift vom 26.07.2024, Rueckgabegrund: MS03 Rückgabegrund vom Kreditinstitut nicht spezifiziert SVWZ: RETURN/REFUND, Mitgliedsbeitrag Gemeinsam TECHO e.V. Deine Mitgliedsnummer 203 Kontakt deutschland(at)</t>
    </r>
    <r>
      <rPr>
        <rFont val="&quot;Helvetica Neue&quot;"/>
        <color rgb="FF1155CC"/>
        <sz val="8.0"/>
        <u/>
      </rPr>
      <t>techo.org</t>
    </r>
    <r>
      <rPr>
        <rFont val="&quot;Helvetica Neue&quot;"/>
        <sz val="8.0"/>
      </rPr>
      <t>ORG.BETR.: 15,00 EUR IBAN: DE40760300800240214838 BIC: CSDBDE71XXX</t>
    </r>
  </si>
  <si>
    <t>Timo Kolbenschlag</t>
  </si>
  <si>
    <t>Vereinsjubilaeum 2024, Timo Kolbenschlag</t>
  </si>
  <si>
    <t>HELEN MARIA DEACON</t>
  </si>
  <si>
    <t>Vereinsjuebilaeum EREF: sict-45d99ce0f61f4fac9ca545250b1571</t>
  </si>
  <si>
    <t>Maike Tachil</t>
  </si>
  <si>
    <t>Carolina Friederike Claus</t>
  </si>
  <si>
    <t>Vereinsjubiläum 2024</t>
  </si>
  <si>
    <t>Grillen Jubilaum</t>
  </si>
  <si>
    <t>Lukas Leo Saretzki und Katharina Geitmann-Mugge</t>
  </si>
  <si>
    <t>Rücküberweisung zu viel entrichteter Teilnahmebeitrag Vereinsjubiläum TAN: Auftrag nicht TAN-pflichtig, da Kleinbetragszahlung IBAN: DE28120300001065548800 BIC: BYLADEM1001</t>
  </si>
  <si>
    <t>Vereinsjubilaum 2024 EREF: 297df54485c048cbacb16e7699845e35</t>
  </si>
  <si>
    <t>JOHANNA WORSDORFER</t>
  </si>
  <si>
    <t>Juana Acevedo Hülsbusch</t>
  </si>
  <si>
    <t>Teilnahmebeitrag 10 Jahre</t>
  </si>
  <si>
    <t>Mitgliederbeitrag</t>
  </si>
  <si>
    <t>Rückerstattung Fahrtkosten 50% Jubiläum SecureGo plus IBAN: DE16100110012626197605 BIC: NTSBDEB1XXX</t>
  </si>
  <si>
    <t>B-18</t>
  </si>
  <si>
    <t>Katariina Lahti</t>
  </si>
  <si>
    <t>TECHO-Shirts Katariina Lahti</t>
  </si>
  <si>
    <t>UN TECHO PARA MI PAIS - PERU</t>
  </si>
  <si>
    <t>Auslandsüberweisung  Produktbezeichnung:  Kundenzahlung Import EUR   Auftrag vom:   04.09.2024   Unsere Referenz:   YF2728-ZAI041330   Begünstigter:  142-30003417-03  UN TECHO PARA MI PAIS - PERU  Bank des Begünstigten:   BINPPEPLXXX  Verwendungszweck:  Luz al Barrio - TECHO Alemania  Auftragsbetrag:  EUR **************5.500,00 Buchungsbetrag:  EUR **************5.530,50-Wert:  04.09.2024   Provision:   EUR *****************25,00 Zuschlag Internet:   EUR ******************0,00 Auslandsspesen:  EUR ******************5,50 Summe Gebühren:  EUR *****************30,50</t>
  </si>
  <si>
    <t>Carla Luisa Moritz</t>
  </si>
  <si>
    <t>Stefanie Paret</t>
  </si>
  <si>
    <t>Für .wo am nötigsten.. Stefanie Paret, Hermann- Hesse- Weg 1, 78549 Spaichingen</t>
  </si>
  <si>
    <t>Rückerstattung 50% Fahrtkosten 10-Jahres Jubiläum TAN: Auftrag nicht TAN-pflichtig, da Kleinbetragszahlung IBAN: DE58120300001075141463 BIC: BYLADEM1001</t>
  </si>
  <si>
    <t>B-19</t>
  </si>
  <si>
    <t>Rückerstattung Auslage Siebdruck Materialien SecureGo plus IBAN: DE52500105175416762111 BIC: INGDDEFFXXX</t>
  </si>
  <si>
    <t>B-20</t>
  </si>
  <si>
    <t>253792/0824 Aufenthalt vom 23.08.-25.08. SecureGo plus IBAN: DE56672500200000503207 BIC: SOLADES1HDB</t>
  </si>
  <si>
    <t>Abschluss per 30.09.2024</t>
  </si>
  <si>
    <t>epn Hessen e.V.</t>
  </si>
  <si>
    <t>Rechnung 37/2024 SecureGo plus IBAN: DE41520604100004003039 BIC: GENODEF1EK1</t>
  </si>
  <si>
    <t>B-21</t>
  </si>
  <si>
    <t>RENATE HENNINGER</t>
  </si>
  <si>
    <t>Techo Deutschland Spendenquittung an: Renate Henninger/Emil-Gott-Str.10/77933 Lahr</t>
  </si>
  <si>
    <t>Tries, Christoph</t>
  </si>
  <si>
    <t>DJH Hauptverband e.V.</t>
  </si>
  <si>
    <t>26 6550 68 TAN: Auftrag nicht TAN-pflichtig, da Kleinbetragszahlung IBAN: DE84370205005326655068 BIC: BFSWDE33XXX</t>
  </si>
  <si>
    <t>B-22</t>
  </si>
  <si>
    <t>Martina Paret</t>
  </si>
  <si>
    <t>Spende   von   Martina Paret   Im Seele 21  71083 Herrenberg</t>
  </si>
  <si>
    <t>Dein Mitgliedsbeitrag 2024 TAN:SECUREGO_PLUS MREF: 158 IBAN: DE72430609673030015100 BIC: GENODEM1GLS</t>
  </si>
  <si>
    <t>MARIANNE REIANS</t>
  </si>
  <si>
    <t>TECHO DEUTSCHLAND SPENDE</t>
  </si>
  <si>
    <t>Richard Paul Adamson</t>
  </si>
  <si>
    <t>TECHO Deutschland Spende Familie Adamson Johannisberg 2a 42799 Leichlingen EREF: CCB.355.UE.POS00056962</t>
  </si>
  <si>
    <t>ANJA LUBBEN</t>
  </si>
  <si>
    <t>Techo Deutschland, Anja Lubben, Hanelanden 57, 23843 Bad Oldesloe</t>
  </si>
  <si>
    <t>BUHL-DATA-SERVICE GMBH</t>
  </si>
  <si>
    <t>RE 24RE3243526 V.13.12.24 EUR 144,00 ./. SK 0,00 EREF: 24RS3285038 MREF: MD0001022817 CRED: DE23BSC00000051644 IBAN: DE34460700900160161616 BIC: DEUTDEDK460</t>
  </si>
  <si>
    <t>B-23</t>
  </si>
  <si>
    <t>zweiPM Nießen Knörzer Beratende Ingenieure PartG mbB</t>
  </si>
  <si>
    <r>
      <t>Spende zweiPMSpendenquittung an info(a)</t>
    </r>
    <r>
      <rPr>
        <rFont val="&quot;Helvetica Neue&quot;"/>
        <color rgb="FF1155CC"/>
        <sz val="8.0"/>
        <u/>
      </rPr>
      <t>zweipm.de</t>
    </r>
  </si>
  <si>
    <t>Abschluss per 31.12.2024</t>
  </si>
  <si>
    <t>davon an:</t>
  </si>
  <si>
    <t>Kolumbien 2023</t>
  </si>
  <si>
    <t>https://www.betterplace.org/de/projects/116107</t>
  </si>
  <si>
    <t>Mexiko 2023</t>
  </si>
  <si>
    <t>Peru 2023</t>
  </si>
  <si>
    <t>Sommercamp</t>
  </si>
  <si>
    <t>Frankfurter Buchmesse</t>
  </si>
  <si>
    <t>Summe liquider Mittel aus 2022</t>
  </si>
  <si>
    <t>Summe Einahmen 2023</t>
  </si>
  <si>
    <t>Summe Ausgaben 2023</t>
  </si>
  <si>
    <t>Summe liquider Mittel am 31.12.2023</t>
  </si>
  <si>
    <t>Marketing</t>
  </si>
  <si>
    <t>Beleg vorhanden</t>
  </si>
  <si>
    <t>Kosten-/Erlösart</t>
  </si>
  <si>
    <t>Verwendung</t>
  </si>
  <si>
    <t>Splitbuchung</t>
  </si>
  <si>
    <t>Kosten/ Erlösart</t>
  </si>
  <si>
    <t>Anna Walenda</t>
  </si>
  <si>
    <t>Spende</t>
  </si>
  <si>
    <t>CO23</t>
  </si>
  <si>
    <t>Christine &amp; Michael Baumert</t>
  </si>
  <si>
    <t>MX23</t>
  </si>
  <si>
    <t>Michael &amp; Renate Lottermoser</t>
  </si>
  <si>
    <t>CO2023</t>
  </si>
  <si>
    <t>RP23</t>
  </si>
  <si>
    <t>Rita Koenitz</t>
  </si>
  <si>
    <t>Rückerstattung Fahrtkosten 28.01.23 Live-Finanztreffen</t>
  </si>
  <si>
    <t>Briefmarken Versand Spendenbescheinigungen</t>
  </si>
  <si>
    <t>Druckkosten Buchhaltung 28.1.23</t>
  </si>
  <si>
    <t>Rückerstattung Büromaterialien 28.1.23</t>
  </si>
  <si>
    <t>Ethikbank</t>
  </si>
  <si>
    <t>Jahresentgelt Teilnahme SEPA-LS-Verfahren</t>
  </si>
  <si>
    <t>sonstige Ausgaben ideeller Breeich</t>
  </si>
  <si>
    <t>Jahrespreis Debitkarte</t>
  </si>
  <si>
    <t>nein</t>
  </si>
  <si>
    <t>Yannik Spitzer</t>
  </si>
  <si>
    <t>Fördermitgliedsbeitrag 2022</t>
  </si>
  <si>
    <t>Strato AG</t>
  </si>
  <si>
    <t>Lastschrift Hosting</t>
  </si>
  <si>
    <t>W-01</t>
  </si>
  <si>
    <t>Friedrich Stöhr</t>
  </si>
  <si>
    <t>Eine Welt Netz NRW</t>
  </si>
  <si>
    <t>Mitgliedsbeitrag</t>
  </si>
  <si>
    <t>Laura Klöker</t>
  </si>
  <si>
    <t>Rauscher &amp; Nelke Rechtsanwälte</t>
  </si>
  <si>
    <t>Notarkostenrechnungsnnummer 2300399 28.2.23</t>
  </si>
  <si>
    <t>R-01</t>
  </si>
  <si>
    <t>Dr. Oetker Nahrungsmittel KG</t>
  </si>
  <si>
    <t>Hand-in-Hand-Projekt</t>
  </si>
  <si>
    <t>Kontoführungsgebühr</t>
  </si>
  <si>
    <t>W-02</t>
  </si>
  <si>
    <r>
      <rPr>
        <rFont val="Calibri"/>
        <color rgb="FF1155CC"/>
        <sz val="11.0"/>
        <u/>
      </rPr>
      <t>gut.org</t>
    </r>
    <r>
      <rPr>
        <rFont val="Calibri"/>
        <color theme="1"/>
        <sz val="11.0"/>
      </rPr>
      <t xml:space="preserve"> gemeinnützige AG - betterplace</t>
    </r>
  </si>
  <si>
    <t>Spende Projekt 54424</t>
  </si>
  <si>
    <t>W-03</t>
  </si>
  <si>
    <t>JHV23</t>
  </si>
  <si>
    <t>Deutsches Ehrenamt</t>
  </si>
  <si>
    <t>Rechnung 2023040416 - Versicherung</t>
  </si>
  <si>
    <t>R-02</t>
  </si>
  <si>
    <t>Janis Hilcher</t>
  </si>
  <si>
    <t>Carla Moritz</t>
  </si>
  <si>
    <t>Maintower</t>
  </si>
  <si>
    <t>Maintower Frankfurt Kartenzahlung</t>
  </si>
  <si>
    <t>R-03</t>
  </si>
  <si>
    <t>Haus der Jugend</t>
  </si>
  <si>
    <t>Haus der Jugend -  Rechnung</t>
  </si>
  <si>
    <t>R-04</t>
  </si>
  <si>
    <t>Palmengarten</t>
  </si>
  <si>
    <t>Palmengarten Frankfurt Kartenzahlung</t>
  </si>
  <si>
    <t>Elfi Rudolph</t>
  </si>
  <si>
    <t>JHV23 - Essen</t>
  </si>
  <si>
    <t>Erstattung Eintritt Maintower</t>
  </si>
  <si>
    <t>Rechnung 37/2023 Mitgliedsbeitrag 2023</t>
  </si>
  <si>
    <t>R-05</t>
  </si>
  <si>
    <t>Nathalie Castagna</t>
  </si>
  <si>
    <t>Mittagessen JHV</t>
  </si>
  <si>
    <t>W-04</t>
  </si>
  <si>
    <t>Rückerstattung JHV Fahrtkosten</t>
  </si>
  <si>
    <r>
      <rPr>
        <rFont val="Calibri"/>
        <color rgb="FF1155CC"/>
        <sz val="11.0"/>
        <u/>
      </rPr>
      <t>gut.org</t>
    </r>
    <r>
      <rPr>
        <rFont val="Calibri"/>
        <color theme="1"/>
        <sz val="11.0"/>
      </rPr>
      <t xml:space="preserve"> gemeinnützige AG - betterplace</t>
    </r>
  </si>
  <si>
    <t>Spende Projekt 116107</t>
  </si>
  <si>
    <t>Fundación Un Techo para Colombia</t>
  </si>
  <si>
    <t>Auslandsüberweisung TECHO Alemania - COP 23</t>
  </si>
  <si>
    <t>Sammel-Lastschrift 88x</t>
  </si>
  <si>
    <t>Hans Farid Kreh</t>
  </si>
  <si>
    <t>Rückweisung Mitgliedsbeitrag</t>
  </si>
  <si>
    <t>Retoure SEPA-Lastschrift</t>
  </si>
  <si>
    <t>Juana Joceline Acevedo Huelsbusch</t>
  </si>
  <si>
    <t>W-05</t>
  </si>
  <si>
    <t>Dr. Burkhard Neu</t>
  </si>
  <si>
    <t>Spende MX 23</t>
  </si>
  <si>
    <t>Basislastschrift</t>
  </si>
  <si>
    <t>W-06</t>
  </si>
  <si>
    <t>W-07</t>
  </si>
  <si>
    <t>Anna Ortwein</t>
  </si>
  <si>
    <t>Teilnahmebeitrag JHV23</t>
  </si>
  <si>
    <t>W-08</t>
  </si>
  <si>
    <t>Elisabeth Göpfert</t>
  </si>
  <si>
    <t>Lastschrift Fördermitgliedsbeitrag</t>
  </si>
  <si>
    <t>Herbsttreffen 2023</t>
  </si>
  <si>
    <t>W-09</t>
  </si>
  <si>
    <t>Jugendherberge Manneheim</t>
  </si>
  <si>
    <t>Reservierungs-Nr. 100526/1023</t>
  </si>
  <si>
    <t>R-06</t>
  </si>
  <si>
    <t>Jugendherberge Mannheim</t>
  </si>
  <si>
    <t>Dr. Arne Moritz</t>
  </si>
  <si>
    <t>MX23 Spende</t>
  </si>
  <si>
    <t>Veronika Moritz</t>
  </si>
  <si>
    <t>abrigarnos-juntos für Wärmedämmung</t>
  </si>
  <si>
    <t>W-10</t>
  </si>
  <si>
    <t>Herbsttreffen Barrückzahlung durch Jugendherberge</t>
  </si>
  <si>
    <t>Rückerstattung Fahrtkosten Herbsttreffen</t>
  </si>
  <si>
    <t>DJH Hauptverband</t>
  </si>
  <si>
    <t>DJH Beitrag 2024</t>
  </si>
  <si>
    <t>R-07</t>
  </si>
  <si>
    <t>Renate Henninger</t>
  </si>
  <si>
    <t>Techo Deutschland</t>
  </si>
  <si>
    <t>W-11</t>
  </si>
  <si>
    <t>Josef &amp; Katharina Burger</t>
  </si>
  <si>
    <t>Spende Techo Deutschland</t>
  </si>
  <si>
    <t>Reco Koeln Weihnachtsaktion</t>
  </si>
  <si>
    <t>Rückerstattung 50% Fahrtkosten Herbsttreffen</t>
  </si>
  <si>
    <t>Marianne Reans</t>
  </si>
  <si>
    <t>Weihnachtskampagne 2023</t>
  </si>
  <si>
    <t>PR23</t>
  </si>
  <si>
    <t>Rückerstattung Reco Aktion Köln Weihnachtsmarkt PR23</t>
  </si>
  <si>
    <t>Rückerstattung Versandkosten Flyer</t>
  </si>
  <si>
    <t>Rückerstattung Kosten Flyer</t>
  </si>
  <si>
    <t>Jakob Schafer</t>
  </si>
  <si>
    <t>PE23</t>
  </si>
  <si>
    <t>Rückerstattung ReCo Aktion München Kerzen</t>
  </si>
  <si>
    <t>Marie Kasseroler</t>
  </si>
  <si>
    <t>Rückerstattung Versandkosten ReCo Aktion München</t>
  </si>
  <si>
    <t>Buhl-Data-Service</t>
  </si>
  <si>
    <t>RE 23RE3700605 - Vereinsmanagementsoftware</t>
  </si>
  <si>
    <t>R-08</t>
  </si>
  <si>
    <t>Ursula Johanna Wolf</t>
  </si>
  <si>
    <t>W-12</t>
  </si>
  <si>
    <t>Spende TECHO Deutschland</t>
  </si>
  <si>
    <t>Chile 2021</t>
  </si>
  <si>
    <t>Bolivien 2022</t>
  </si>
  <si>
    <t>Summe liquider Mittel aus 2021</t>
  </si>
  <si>
    <t>Summe Enahmen 2022</t>
  </si>
  <si>
    <t>Summe Ausgaben 2022</t>
  </si>
  <si>
    <t>Summe liquider Mittel am 31.12.2022</t>
  </si>
  <si>
    <t>Sonstige Auslagen</t>
  </si>
  <si>
    <t>Empfänger</t>
  </si>
  <si>
    <t>opt. Beleg Nr.</t>
  </si>
  <si>
    <t>Splittbuchnung</t>
  </si>
  <si>
    <t xml:space="preserve">SPENDE
</t>
  </si>
  <si>
    <t>(keine Angabe)</t>
  </si>
  <si>
    <t xml:space="preserve">TECHO Deutschland
</t>
  </si>
  <si>
    <t>BO2022</t>
  </si>
  <si>
    <t>ETHIKBANK EG, ZWEIGNIEDERLA
SSUNG DER VOLKSBANK EISENBE</t>
  </si>
  <si>
    <t xml:space="preserve">Jahresentg. Teiln SEPA-LS
</t>
  </si>
  <si>
    <t xml:space="preserve">Kartendaten:
Tobias Paret
IBAN DE33830944940003289796
Gültig bis 12.2025
Folge-Nr.   1
Ausgabe einer Debitkarte:
Jahrespreis GiroCard
bezahlt bis 12.2022
</t>
  </si>
  <si>
    <t xml:space="preserve">SPENDE , f.stoehr, am
trusch9,35085 dreihausen
</t>
  </si>
  <si>
    <t xml:space="preserve">Mitgliedsbeitrag Laura
Kloeker
</t>
  </si>
  <si>
    <t xml:space="preserve">KTO-NR. 1003076 LAUFNR
00248 Mitgliedsbeitrag Eine
Welt Netz NRW e.V. Mitglie
dsbeitrag 2022 Vielen Dank
EREF: MG1003076 MREF: 1824
CRED: DE24ZZZ00000064430 IB
AN: DE56370205000008306301
BIC: BFSWDE33 ABWE: Laura K
aiser Gemeinsam TECHO e.V.
</t>
  </si>
  <si>
    <t>gut.org gemeinnuetzige Akti
engesellschaft</t>
  </si>
  <si>
    <t xml:space="preserve">spende projekt 102511
betterplace.org BO2022 EREF
4208165107-0000129
</t>
  </si>
  <si>
    <t xml:space="preserve">spende projekt 54424 b
etterplace.org BO2022 EREF:
4208165107-0000130
</t>
  </si>
  <si>
    <t xml:space="preserve">ABSCHLUSS PER 31.03.2022
SALDO RECHNUNGSABSCHLUSS
PER 30.03.2022
INCL. ABSCHLUSSBETRAG
15.006,75
</t>
  </si>
  <si>
    <t>DJH Hauptverband e.V</t>
  </si>
  <si>
    <t xml:space="preserve">26655068 . DJH-Beitrag
2022 TAN:Auftrag nicht TAN
pflichtig, da Kleinbetrags
zahlung IBAN: DE84370205005
326655068 BIC: BFSWDE33XXX
</t>
  </si>
  <si>
    <t>Carolin Voltmer</t>
  </si>
  <si>
    <t xml:space="preserve">JHV 2022
</t>
  </si>
  <si>
    <t>Fundacion Un Techo para mi
Pais Bol Calle La Plata 19,</t>
  </si>
  <si>
    <t xml:space="preserve">Auslandsüberweisung
Produktbezeichnung:
Kundenzahlung Import EUR
Auftrag vom:
19.04.2022
Unsere Referenz:
YF2728-ZAI037957
Ihre Referenz:
BO2022
Begünstigter:
2042140018
Fundacion Un Techo para mi
Pais Bol Calle La Plata 19,
Av. San Martin,
</t>
  </si>
  <si>
    <t xml:space="preserve">JHV 2022, Tobias Paret
</t>
  </si>
  <si>
    <t>KATHARINA PETZOLD</t>
  </si>
  <si>
    <t>CAROLINA KLIMASCHKA</t>
  </si>
  <si>
    <t xml:space="preserve">Carolina Klimaschka -
JHV 2022
</t>
  </si>
  <si>
    <t xml:space="preserve">SEPA Sammel-Basislasts
chrift mit 4 Lastschriften
und folgenden zusaetzlichen
Informationen: TAN1:711192
</t>
  </si>
  <si>
    <t xml:space="preserve">SEPA Sammel-Basislasts
chrift mit 80 Lastschriften
und folgenden zusaetzliche
n Informationen: TAN1:09969
1
</t>
  </si>
  <si>
    <t>Michael Land</t>
  </si>
  <si>
    <t xml:space="preserve">Retoure SEPA Lastschri
ft vom 26.04.2022, Rueckgab
egrund: AC01 IBAN fehlerhaf
t und ungultig SVWZ: RETURN
/REFUND, Vielen Dank fuer D
einen  Mitgliedsbeitrag TEC
HO Deut                  KO
NTONUMMER ALT: 400/3755584-
00 EREF: 662 ENTG: 2,84 EUR
Entgelt Rucklastschrift/Ru
</t>
  </si>
  <si>
    <t>Splittbuchung</t>
  </si>
  <si>
    <t>Helen Deacon</t>
  </si>
  <si>
    <t xml:space="preserve">Retoure SEPA Lastschri
ft vom 26.04.2022, Rueckgab
egrund: AC01 IBAN fehlerhaf
t und ungultig SVWZ: RETURN
/REFUND, Vielen Dank fuer D
einen  Mitgliedsbeitrag TEC
HO Deut                  KO
NTONUMMER ALT: 978/6311708-
00 EREF: 643 ENTG: 2,60 EUR
Entgelt Rucklastschrift/Ru
</t>
  </si>
  <si>
    <t>Deutsches Ehrenamt Service
GmbH</t>
  </si>
  <si>
    <t xml:space="preserve">ABBUCHUNG IHRER RECHNU
NG 2022040177 EREF: 2022040
177 MREF: 12485-001 CRED: D
E27ZZZ00000952702 IBAN: DE8
6700932000002240076 BIC: GE
NODEF1STH
</t>
  </si>
  <si>
    <t xml:space="preserve">JHV 2022 EREF: a3a3796
574064046bdd2c18dcb0bc17c
</t>
  </si>
  <si>
    <t>JHV 2022</t>
  </si>
  <si>
    <t>Isabella Neu</t>
  </si>
  <si>
    <t>JHV</t>
  </si>
  <si>
    <t>Porto Steuerunterlagen 2019 - 2021-A004</t>
  </si>
  <si>
    <t xml:space="preserve">T-Shirt
</t>
  </si>
  <si>
    <t>DJH Kassel</t>
  </si>
  <si>
    <t>Kosten Übernachtung JHV</t>
  </si>
  <si>
    <t>Vanessa Witte</t>
  </si>
  <si>
    <t>Übersetzung Satzung Bolivien</t>
  </si>
  <si>
    <t xml:space="preserve">DRP 104247837 75156058
EREF: DRP 104247837 751560
58 MREF: DE1395110580001 CR
ED: DE49ZZZ00000074165 IBAN
DE26380400070100679001 BI
C: COBADEFF
</t>
  </si>
  <si>
    <t xml:space="preserve">Ruckerstattung Reiseko
sten JHV 2022 T2 TAN: 80644
8 IBAN: DE37120300001055157
513 BIC: BYLADEM1001
</t>
  </si>
  <si>
    <t>Tobias Walter Paret</t>
  </si>
  <si>
    <t xml:space="preserve">Ruckerstattung Reiseko
sten JHV 2022 T3 TAN: 77357
7 IBAN: DE81600100700781468
704 BIC: PBNKDEFFXXX
</t>
  </si>
  <si>
    <t xml:space="preserve">Ruckerstattung Reiseko
sten JHV 2022 T4 TAN: 32635
7 IBAN: DE35733900000000519
359 BIC: GENODEF1KEV
</t>
  </si>
  <si>
    <t xml:space="preserve">Ruckerstattung Reiseko
sten JHV 2022 T1 TAN: Auftr
ag nicht TAN-pflichtig, da
Kleinbetragszahlung IBAN: D
E52500105175416762111 BIC:
INGDDEFFXXX
</t>
  </si>
  <si>
    <t>BOSTON CONSULTING</t>
  </si>
  <si>
    <t xml:space="preserve">Verdopplung der Spende
unseres Mitarbeiters Chris
toph Tries
</t>
  </si>
  <si>
    <t xml:space="preserve">Herbsttreffen 2022
</t>
  </si>
  <si>
    <t xml:space="preserve">ABSCHLUSS PER 30.09.2022
SALDO RECHNUNGSABSCHLUSS
PER 29.09.2022
INCL. ABSCHLUSSBETRAG
11.212,29
</t>
  </si>
  <si>
    <t>DM DROGERIEMARKT SAGT DANKE</t>
  </si>
  <si>
    <t xml:space="preserve">DM FIL.2645 H:65363/FR
ANKFURT AM MAIN/DE
15.10.2022 um 16:21:18
Uhr 65363814/063325/ECTL/
83094494/0003289796/1/
1225 REF 195370/260048
</t>
  </si>
  <si>
    <t>Haus der Jugend e.V.</t>
  </si>
  <si>
    <t xml:space="preserve">001/00135826 TAN: 6519
02 IBAN: DE4050050201000005
0443 BIC: HELADEF1822
</t>
  </si>
  <si>
    <t>Fundacion Un Techo Para Chi
le</t>
  </si>
  <si>
    <t xml:space="preserve">Cooperacion Vamos Verd
e TECHO Alemania TAN: 97927
2 IBAN: ES42004954948529101
48818 BIC: BSCHESMMXXX
</t>
  </si>
  <si>
    <t>CL2021</t>
  </si>
  <si>
    <t xml:space="preserve">Fahrtkostenruckerstatt
ung Herbsttreffen TAN: Auft
rag nicht TAN-pflichtig, da
Kleinbetragszahlung IBAN:
DE37120300001055157513 BIC:
BYLADEM1001
</t>
  </si>
  <si>
    <t>Relana Waldner</t>
  </si>
  <si>
    <t xml:space="preserve">Ruckerstattung Fahrtko
sten Sommercamp TAN: Auftra
g nicht TAN-pflichtig, da K
leinbetragszahlung IBAN: DE
68430609674131045100 BIC: G
ENODEM1GLS
</t>
  </si>
  <si>
    <t xml:space="preserve">Ruckerstattung Fahrtko
sten Herbsttreffen TAN: Auf
trag nicht TAN-pflichtig, d
a Kleinbetragszahlung IBAN:
DE58120300001075141463 BIC
BYLADEM1001
</t>
  </si>
  <si>
    <t xml:space="preserve">Ruckerstattung Fahrtko
sten und Tagesticket Herbst
treffen22 TAN: Auftrag nich
t TAN-pflichtig, da Kleinbe
tragszahlung IBAN: DE633705
02991370051238 BIC: COKSDE3
3XXX
</t>
  </si>
  <si>
    <t xml:space="preserve">Retoure SEPA Ueberweis
ung vom 24.10.2022, Rueckga
begrund: AG01 Zahlungsart f
ur diese Kontoart nicht zug
elassen SVWZ: RETURN, Coope
racion Vamos Verde TECHO Al
emania IBAN: ES420049549485
2910148818 BIC: BSCHESMMXXX
</t>
  </si>
  <si>
    <t xml:space="preserve">Auslandsüberweisung
Produktbezeichnung:
Kundenzahlung Import EUR
Unsere Referenz:
YF2728-ZAI038617
Buchungskonto:
3289796
Abrechnungsbetrag:
EUR **************1.968,22-
Summe Gebühren:
EUR *****************26,97
</t>
  </si>
  <si>
    <t xml:space="preserve">Auslandsüberweisung
Produktbezeichnung:
Kundenzahlung Import EUR
Auftrag vom:
26.10.2022
Unsere Referenz:
YF2728-ZAI038617
Begünstigter:
000003994066
Fundacion Un Techo Para Chi
le
Bank des Begünstigten:
BSCHCLRMXXX
Verwendungszweck:
</t>
  </si>
  <si>
    <t>JULIUS WITTIG</t>
  </si>
  <si>
    <t>Svenja Lisa Sophie Wagner</t>
  </si>
  <si>
    <t xml:space="preserve">Herbsttreffen
</t>
  </si>
  <si>
    <t xml:space="preserve">Herbsttreffen 2022 ABW
A: Adamson Stefan
</t>
  </si>
  <si>
    <t xml:space="preserve">Mitgliedsbeitrag EREF:
47c4ef9e7f2e453d9f8471c256
d69efe
</t>
  </si>
  <si>
    <t xml:space="preserve">Ruckerstattung Fahrtko
sten Herbsttreffen IBAN: DE
65430609673014683600 BIC: G
ENODEM1GLS
</t>
  </si>
  <si>
    <t>JOHANNA FRANKE</t>
  </si>
  <si>
    <t xml:space="preserve">TECHO
</t>
  </si>
  <si>
    <t xml:space="preserve">Techo Deutschland, Anj
a Luebben, Hanelanden 57, 2
3843 Bad Oldesloe
</t>
  </si>
  <si>
    <t>Dr. Neu, Burkhard</t>
  </si>
  <si>
    <t xml:space="preserve">Spende TECHO Deutschla
nd 2022, Burkhard Neu, Schu
lstr28, 77654 Offenburg
</t>
  </si>
  <si>
    <t>MARTINA PARET</t>
  </si>
  <si>
    <t xml:space="preserve">TECHO Deutschland EREF
ZV0100345638993400000002
</t>
  </si>
  <si>
    <t xml:space="preserve">CO2023
</t>
  </si>
  <si>
    <t>Josef Burger Katharina Burg</t>
  </si>
  <si>
    <t xml:space="preserve">Spende fuer Projekt Go
ta a Gota     fuer Kolumbie
n
</t>
  </si>
  <si>
    <t>ARNOLD UND KARIN STECHEISEN</t>
  </si>
  <si>
    <t xml:space="preserve">RE 22RE3526584 V.13.12
.22 EUR 107,10 ./. SK 0,00
EREF: 22RS4474821 MREF: MD0
001022817 CRED: DE23BSC0000
0051644 IBAN: DE34460700900
160161616BIC: DEUTDEDK460
</t>
  </si>
  <si>
    <t xml:space="preserve">SEPA Sammel-Basislasts
chrift mit 2 Lastschriften
und folgenden zusaetzlichen
Informationen: TAN1:Secure
Go plus
</t>
  </si>
  <si>
    <t>Sommerfeld, Majka, Reifig P</t>
  </si>
  <si>
    <t xml:space="preserve">AktNr 000205-22 IBAN:
DE86400501500001621903 BIC:
WELADED1MST
</t>
  </si>
  <si>
    <t xml:space="preserve">Ruckerstattung Flyer W
eihnachtskampagne IBAN: DE2
9200411330592682900 BIC: CO
BADEHD001
</t>
  </si>
  <si>
    <t xml:space="preserve">Ruckerstattung Briefma
rken Weihnachtspost IBAN: D
E40760300800240214838 BIC:
CSDBDE71XXX
</t>
  </si>
  <si>
    <t xml:space="preserve">Ruckerstattung Fahrtko
sten ReCo Sud Event Nurnber
g TAN: Auftrag nicht TAN-pf
lichtig, da Kleinbetragszah
lung IBAN: DE16100110012626
197605 BIC: NTSBDEB1XXX
</t>
  </si>
  <si>
    <t xml:space="preserve">Ruckerstattung Versand
kosten Kampagnenaktion ReCo
s TAN: Auftrag nicht TAN-pf
lichtig, da Kleinbetragszah
lung IBAN: DE58120300001075
141463 BIC: BYLADEM1001
</t>
  </si>
  <si>
    <t>sonstige Ausgaben ideeller Bereich</t>
  </si>
  <si>
    <t xml:space="preserve">Ruckerstattung Platzch
enausstecher Weihnachtskamp
agne TAN: Auftrag nicht TAN
pflichtig, da Kleinbetrags
zahlung IBAN: DE58120300001
075141463BIC: BYLADEM1001
</t>
  </si>
  <si>
    <t xml:space="preserve">Fahrtkostenruckerstatt
ung ReCo Sud Aktion Nurnber
g Weihnachtskampagne TAN: A
uftrag nicht TAN-pflichtig,
da Kleinbetragszahlung IBA
N: DE58120300001075141463 B
IC: BYLADEM1001
</t>
  </si>
  <si>
    <t>Luisa Sulimmi</t>
  </si>
  <si>
    <t>Lastschrift Rückbuchung</t>
  </si>
  <si>
    <t>Andreas Prinz</t>
  </si>
  <si>
    <t xml:space="preserve">Techno Deutschland
</t>
  </si>
  <si>
    <t xml:space="preserve">Spende
</t>
  </si>
  <si>
    <t>Waltraud Sterk</t>
  </si>
  <si>
    <t xml:space="preserve">Spende EREF: ZV0100346
526215400000002
</t>
  </si>
  <si>
    <t>Veronika Horn</t>
  </si>
  <si>
    <t>Dr. Hermann-Josef Tries</t>
  </si>
  <si>
    <t xml:space="preserve">Spende allgemein TECHO
Deutschland, bitte Quittun
g C.u.H.-J. Tries, Trajanst
r. 6, 60439 Frankfurt ABWA:
Dr. Tries, Hermann-Josef
</t>
  </si>
  <si>
    <t xml:space="preserve">Spende Winterkampagne
TECHO Kolumbien, bitte Quit
tung C.u.H.-J. Tries, Traja
nstr. 6, 60439 Frankfurt AB
WA: Dr. Tries, Hermann-Jose
f
</t>
  </si>
  <si>
    <t>Entwicklungspolitisches Net</t>
  </si>
  <si>
    <t xml:space="preserve">Rechnung 38/2022 IBAN:
DE41520604100004003039 BIC
GENODEF1EK1
</t>
  </si>
  <si>
    <t>Matthias Oha Steuerberater</t>
  </si>
  <si>
    <t xml:space="preserve">Rechnungsnr 813 Mandan
tennr 16044 IBAN: DE2751050
0150203038437 BIC: NASSDE55
XXX
</t>
  </si>
  <si>
    <t xml:space="preserve">Rechnungsnr 814 Mandan
tennr 16044 IBAN: DE2751050
0150203038437 BIC: NASSDE55
XXX
</t>
  </si>
  <si>
    <t xml:space="preserve">Rechnungsnr 815 Mandan
tennr 16044 IBAN: DE2751050
0150203038437 BIC: NASSDE55
XXX
</t>
  </si>
  <si>
    <t xml:space="preserve">ABSCHLUSS PER 31.12.2022
SALDO RECHNUNGSABSCHLUSS
PER 31.12.2022
INCL. ABSCHLUSSBETRAG
7.987,77
</t>
  </si>
  <si>
    <t>sonstige Ausgabe Vermögensverwaltung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</si>
</sst>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00\ &quot;€&quot;_-;\-* #,##0.00\ &quot;€&quot;_-;_-* &quot;-&quot;??\ &quot;€&quot;_-;_-@"/>
    <numFmt numFmtId="165" formatCode="0.0%"/>
    <numFmt numFmtId="166" formatCode="dd.MM.yyyy"/>
    <numFmt numFmtId="167" formatCode="_-* #,##0.00\ [$€-1]_-;\-* #,##0.00\ [$€-1]_-;_-* &quot;-&quot;??\ [$€-1]_-;_-@"/>
  </numFmts>
  <fonts count="23">
    <font>
      <sz val="11.0"/>
      <color theme="1"/>
      <name val="Calibri"/>
      <scheme val="minor"/>
    </font>
    <font>
      <sz val="11.0"/>
      <color theme="1"/>
      <name val="Calibri"/>
    </font>
    <font>
      <b/>
      <sz val="11.0"/>
      <color theme="0"/>
      <name val="Calibri"/>
    </font>
    <font>
      <b/>
      <color theme="1"/>
      <name val="Calibri"/>
      <scheme val="minor"/>
    </font>
    <font>
      <sz val="11.0"/>
      <color theme="0"/>
      <name val="Calibri"/>
    </font>
    <font>
      <sz val="11.0"/>
      <color rgb="FFD9D9D9"/>
      <name val="Calibri"/>
    </font>
    <font>
      <sz val="11.0"/>
      <color rgb="FF7F7F7F"/>
      <name val="Calibri"/>
    </font>
    <font>
      <color theme="1"/>
      <name val="Calibri"/>
      <scheme val="minor"/>
    </font>
    <font>
      <sz val="11.0"/>
      <color rgb="FFFFFFFF"/>
      <name val="Calibri"/>
    </font>
    <font>
      <u/>
      <color rgb="FF0000FF"/>
    </font>
    <font>
      <sz val="11.0"/>
      <color rgb="FF000000"/>
      <name val="Calibri"/>
    </font>
    <font>
      <b/>
      <sz val="11.0"/>
      <color theme="1"/>
      <name val="Calibri"/>
    </font>
    <font>
      <b/>
      <sz val="11.0"/>
      <color rgb="FF0092DD"/>
      <name val="Calibri"/>
    </font>
    <font>
      <color theme="1"/>
      <name val="Calibri"/>
    </font>
    <font>
      <b/>
      <sz val="11.0"/>
      <color rgb="FFFFFFFF"/>
      <name val="Calibri"/>
    </font>
    <font/>
    <font>
      <b/>
      <color theme="1"/>
      <name val="Calibri"/>
    </font>
    <font>
      <sz val="8.0"/>
      <color rgb="FF000000"/>
      <name val="&quot;Helvetica Neue&quot;"/>
    </font>
    <font>
      <color rgb="FF000000"/>
      <name val="Calibri"/>
      <scheme val="minor"/>
    </font>
    <font>
      <u/>
      <sz val="8.0"/>
      <color rgb="FF0000FF"/>
      <name val="&quot;Helvetica Neue&quot;"/>
    </font>
    <font>
      <sz val="9.0"/>
      <color rgb="FF000000"/>
      <name val="Arial"/>
    </font>
    <font>
      <u/>
      <color rgb="FF0000FF"/>
    </font>
    <font>
      <u/>
      <sz val="11.0"/>
      <color theme="1"/>
      <name val="Calibri"/>
    </font>
  </fonts>
  <fills count="9">
    <fill>
      <patternFill patternType="none"/>
    </fill>
    <fill>
      <patternFill patternType="lightGray"/>
    </fill>
    <fill>
      <patternFill patternType="solid">
        <fgColor rgb="FF0092DD"/>
        <bgColor rgb="FF0092DD"/>
      </patternFill>
    </fill>
    <fill>
      <patternFill patternType="solid">
        <fgColor theme="0"/>
        <bgColor theme="0"/>
      </patternFill>
    </fill>
    <fill>
      <patternFill patternType="solid">
        <fgColor rgb="FFF2F2F2"/>
        <bgColor rgb="FFF2F2F2"/>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
      <patternFill patternType="solid">
        <fgColor rgb="FFFFFF00"/>
        <bgColor rgb="FFFFFF00"/>
      </patternFill>
    </fill>
  </fills>
  <borders count="102">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top style="thin">
        <color rgb="FF999999"/>
      </top>
    </border>
    <border>
      <top style="thin">
        <color rgb="FF999999"/>
      </top>
    </border>
    <border>
      <right style="thin">
        <color rgb="FF999999"/>
      </right>
      <top style="thin">
        <color rgb="FF999999"/>
      </top>
    </border>
    <border>
      <left style="thin">
        <color rgb="FF999999"/>
      </left>
    </border>
    <border>
      <right style="thin">
        <color rgb="FF999999"/>
      </right>
    </border>
    <border>
      <left style="thin">
        <color rgb="FF999999"/>
      </left>
      <bottom style="thin">
        <color rgb="FF999999"/>
      </bottom>
    </border>
    <border>
      <bottom style="thin">
        <color rgb="FF999999"/>
      </bottom>
    </border>
    <border>
      <right style="thin">
        <color rgb="FF999999"/>
      </right>
      <bottom style="thin">
        <color rgb="FF999999"/>
      </bottom>
    </border>
    <border>
      <left style="thin">
        <color rgb="FF999999"/>
      </left>
      <top/>
      <bottom/>
    </border>
    <border>
      <left style="thin">
        <color rgb="FF999999"/>
      </left>
      <top style="thin">
        <color rgb="FF999999"/>
      </top>
      <bottom style="thin">
        <color rgb="FF0092DD"/>
      </bottom>
    </border>
    <border>
      <right style="thin">
        <color rgb="FF999999"/>
      </right>
      <top style="thin">
        <color rgb="FF999999"/>
      </top>
      <bottom style="thin">
        <color rgb="FF0092DD"/>
      </bottom>
    </border>
    <border>
      <top style="thin">
        <color rgb="FF999999"/>
      </top>
      <bottom style="thin">
        <color rgb="FF0092DD"/>
      </bottom>
    </border>
    <border>
      <left style="thin">
        <color rgb="FF999999"/>
      </left>
      <top style="thin">
        <color rgb="FF0092DD"/>
      </top>
      <bottom/>
    </border>
    <border>
      <left style="thin">
        <color rgb="FF999999"/>
      </left>
      <right/>
      <top style="thin">
        <color rgb="FF0092DD"/>
      </top>
      <bottom style="thin">
        <color rgb="FF999999"/>
      </bottom>
    </border>
    <border>
      <left/>
      <right style="thin">
        <color rgb="FF999999"/>
      </right>
      <top style="thin">
        <color rgb="FF0092DD"/>
      </top>
      <bottom style="thin">
        <color rgb="FF999999"/>
      </bottom>
    </border>
    <border>
      <left style="thin">
        <color rgb="FF999999"/>
      </left>
      <right/>
      <bottom style="thin">
        <color rgb="FF999999"/>
      </bottom>
    </border>
    <border>
      <left/>
      <right style="thin">
        <color rgb="FF999999"/>
      </right>
      <bottom style="thin">
        <color rgb="FF999999"/>
      </bottom>
    </border>
    <border>
      <right/>
      <top style="thin">
        <color rgb="FF0092DD"/>
      </top>
      <bottom/>
    </border>
    <border>
      <left/>
      <right style="thin">
        <color rgb="FF999999"/>
      </right>
      <top style="thin">
        <color rgb="FF0092DD"/>
      </top>
      <bottom/>
    </border>
    <border>
      <left style="thin">
        <color rgb="FF999999"/>
      </left>
      <right style="thin">
        <color rgb="FF0092DD"/>
      </right>
      <top style="thin">
        <color theme="0"/>
      </top>
      <bottom/>
    </border>
    <border>
      <left/>
      <right/>
      <bottom/>
    </border>
    <border>
      <left/>
      <right style="thin">
        <color rgb="FF7F7F7F"/>
      </right>
      <bottom/>
    </border>
    <border>
      <left/>
      <bottom/>
    </border>
    <border>
      <left style="thin">
        <color rgb="FF999999"/>
      </left>
      <right/>
      <bottom/>
    </border>
    <border>
      <left/>
      <right/>
      <top/>
      <bottom/>
    </border>
    <border>
      <left/>
      <right style="thin">
        <color rgb="FF999999"/>
      </right>
      <top/>
      <bottom/>
    </border>
    <border>
      <left style="thin">
        <color rgb="FF999999"/>
      </left>
      <right style="thin">
        <color rgb="FF0092DD"/>
      </right>
      <top/>
      <bottom/>
    </border>
    <border>
      <left/>
      <right style="thin">
        <color rgb="FF7F7F7F"/>
      </right>
      <top/>
      <bottom/>
    </border>
    <border>
      <left/>
      <top/>
      <bottom/>
    </border>
    <border>
      <left style="thin">
        <color rgb="FF999999"/>
      </left>
      <right/>
      <top/>
      <bottom/>
    </border>
    <border>
      <left style="thin">
        <color rgb="FF999999"/>
      </left>
      <right style="thin">
        <color rgb="FF0092DD"/>
      </right>
      <top/>
      <bottom style="thin">
        <color rgb="FF999999"/>
      </bottom>
    </border>
    <border>
      <left style="thin">
        <color rgb="FF7F7F7F"/>
      </left>
      <right/>
      <top/>
      <bottom style="thin">
        <color rgb="FF999999"/>
      </bottom>
    </border>
    <border>
      <left/>
      <right style="thin">
        <color rgb="FF7F7F7F"/>
      </right>
      <top/>
      <bottom style="thin">
        <color rgb="FF999999"/>
      </bottom>
    </border>
    <border>
      <left/>
      <top/>
      <bottom style="thin">
        <color rgb="FF999999"/>
      </bottom>
    </border>
    <border>
      <left style="thin">
        <color rgb="FF999999"/>
      </left>
      <right/>
      <top/>
      <bottom style="thin">
        <color rgb="FF999999"/>
      </bottom>
    </border>
    <border>
      <left/>
      <right style="thin">
        <color rgb="FF999999"/>
      </right>
      <top/>
      <bottom style="thin">
        <color rgb="FF999999"/>
      </bottom>
    </border>
    <border>
      <left style="thin">
        <color rgb="FF999999"/>
      </left>
      <right style="thin">
        <color rgb="FF0092DD"/>
      </right>
      <top style="thin">
        <color rgb="FF999999"/>
      </top>
      <bottom style="thin">
        <color rgb="FF999999"/>
      </bottom>
    </border>
    <border>
      <left/>
      <right/>
      <top style="thin">
        <color rgb="FF999999"/>
      </top>
      <bottom style="thin">
        <color rgb="FF999999"/>
      </bottom>
    </border>
    <border>
      <left/>
      <right style="thin">
        <color rgb="FF7F7F7F"/>
      </right>
      <top style="thin">
        <color rgb="FF999999"/>
      </top>
      <bottom style="thin">
        <color rgb="FF999999"/>
      </bottom>
    </border>
    <border>
      <left/>
      <top style="thin">
        <color rgb="FF999999"/>
      </top>
      <bottom style="thin">
        <color rgb="FF999999"/>
      </bottom>
    </border>
    <border>
      <left style="thin">
        <color rgb="FF999999"/>
      </left>
      <right/>
      <top style="thin">
        <color rgb="FF999999"/>
      </top>
      <bottom style="thin">
        <color rgb="FF999999"/>
      </bottom>
    </border>
    <border>
      <left/>
      <right style="thin">
        <color rgb="FF999999"/>
      </right>
      <top style="thin">
        <color rgb="FF999999"/>
      </top>
      <bottom style="thin">
        <color rgb="FF999999"/>
      </bottom>
    </border>
    <border>
      <left style="thin">
        <color rgb="FF999999"/>
      </left>
      <right style="thin">
        <color rgb="FF0092DD"/>
      </right>
      <top style="thin">
        <color rgb="FF999999"/>
      </top>
      <bottom/>
    </border>
    <border>
      <left/>
      <right/>
      <top style="thin">
        <color rgb="FF999999"/>
      </top>
      <bottom/>
    </border>
    <border>
      <left/>
      <right style="thin">
        <color rgb="FF7F7F7F"/>
      </right>
      <top style="thin">
        <color rgb="FF999999"/>
      </top>
      <bottom/>
    </border>
    <border>
      <left/>
      <top style="thin">
        <color rgb="FF999999"/>
      </top>
      <bottom/>
    </border>
    <border>
      <left style="thin">
        <color rgb="FF999999"/>
      </left>
      <right/>
      <top style="thin">
        <color rgb="FF999999"/>
      </top>
      <bottom/>
    </border>
    <border>
      <left/>
      <right style="thin">
        <color rgb="FF999999"/>
      </right>
      <top style="thin">
        <color rgb="FF999999"/>
      </top>
      <bottom/>
    </border>
    <border>
      <left style="thin">
        <color rgb="FF7F7F7F"/>
      </left>
      <right/>
      <top/>
      <bottom/>
    </border>
    <border>
      <left/>
      <right/>
      <top/>
      <bottom style="thin">
        <color rgb="FF999999"/>
      </bottom>
    </border>
    <border>
      <right style="thin">
        <color rgb="FF0092DD"/>
      </right>
    </border>
    <border>
      <left style="thin">
        <color rgb="FF0092DD"/>
      </left>
      <bottom/>
    </border>
    <border>
      <left/>
      <right style="thin">
        <color rgb="FF999999"/>
      </right>
      <bottom/>
    </border>
    <border>
      <left style="thin">
        <color rgb="FF0092DD"/>
      </left>
      <top/>
      <bottom/>
    </border>
    <border>
      <left/>
      <right style="thin">
        <color rgb="FF0092DD"/>
      </right>
      <top style="thin">
        <color theme="0"/>
      </top>
      <bottom style="thin">
        <color rgb="FF0092DD"/>
      </bottom>
    </border>
    <border>
      <left style="thin">
        <color rgb="FF7F7F7F"/>
      </left>
      <right/>
      <bottom style="thin">
        <color rgb="FF7F7F7F"/>
      </bottom>
    </border>
    <border>
      <left/>
      <right style="thin">
        <color rgb="FF7F7F7F"/>
      </right>
      <bottom style="thin">
        <color rgb="FF7F7F7F"/>
      </bottom>
    </border>
    <border>
      <left/>
      <bottom style="thin">
        <color rgb="FF7F7F7F"/>
      </bottom>
    </border>
    <border>
      <left/>
      <right style="thin">
        <color rgb="FF7F7F7F"/>
      </right>
      <bottom style="thin">
        <color rgb="FF999999"/>
      </bottom>
    </border>
    <border>
      <left style="thin">
        <color rgb="FF7F7F7F"/>
      </left>
      <right/>
      <bottom style="thin">
        <color rgb="FF999999"/>
      </bottom>
    </border>
    <border>
      <left style="thin">
        <color rgb="FF7F7F7F"/>
      </left>
    </border>
    <border>
      <left style="thin">
        <color rgb="FF000000"/>
      </left>
      <right style="thin">
        <color rgb="FF000000"/>
      </right>
      <top style="thin">
        <color rgb="FF000000"/>
      </top>
      <bottom style="thin">
        <color rgb="FF000000"/>
      </bottom>
    </border>
    <border>
      <left style="thin">
        <color rgb="FF0092DD"/>
      </left>
      <right style="thin">
        <color rgb="FF0092DD"/>
      </right>
      <top style="thin">
        <color rgb="FF0092DD"/>
      </top>
      <bottom style="thin">
        <color theme="0"/>
      </bottom>
    </border>
    <border>
      <left/>
      <right/>
      <top style="thin">
        <color rgb="FF0092DD"/>
      </top>
      <bottom/>
    </border>
    <border>
      <left/>
      <right style="thin">
        <color rgb="FF0092DD"/>
      </right>
      <top style="thin">
        <color rgb="FF0092DD"/>
      </top>
      <bottom/>
    </border>
    <border>
      <left style="thin">
        <color rgb="FF0092DD"/>
      </left>
      <right style="thin">
        <color rgb="FF0092DD"/>
      </right>
      <top/>
      <bottom/>
    </border>
    <border>
      <left style="thin">
        <color rgb="FF0092DD"/>
      </left>
      <right/>
      <top/>
      <bottom/>
    </border>
    <border>
      <left style="thin">
        <color rgb="FF0092DD"/>
      </left>
      <right style="thin">
        <color rgb="FF7F7F7F"/>
      </right>
      <top style="thin">
        <color rgb="FF0092DD"/>
      </top>
      <bottom style="thin">
        <color theme="0"/>
      </bottom>
    </border>
    <border>
      <left style="thin">
        <color rgb="FF7F7F7F"/>
      </left>
      <right/>
      <top/>
      <bottom style="thin">
        <color rgb="FF7F7F7F"/>
      </bottom>
    </border>
    <border>
      <left/>
      <right/>
      <top/>
      <bottom style="thin">
        <color rgb="FF7F7F7F"/>
      </bottom>
    </border>
    <border>
      <left/>
      <right style="thin">
        <color rgb="FF7F7F7F"/>
      </right>
      <top/>
      <bottom style="thin">
        <color rgb="FF7F7F7F"/>
      </bottom>
    </border>
    <border>
      <left style="thin">
        <color rgb="FF0092DD"/>
      </left>
      <right style="thin">
        <color rgb="FF0092DD"/>
      </right>
      <top style="thin">
        <color theme="0"/>
      </top>
      <bottom style="thin">
        <color theme="0"/>
      </bottom>
    </border>
    <border>
      <left style="thin">
        <color rgb="FF0092DD"/>
      </left>
      <right/>
      <top style="thin">
        <color rgb="FF7F7F7F"/>
      </top>
      <bottom style="thin">
        <color rgb="FF7F7F7F"/>
      </bottom>
    </border>
    <border>
      <left/>
      <right/>
      <top style="thin">
        <color rgb="FF7F7F7F"/>
      </top>
      <bottom style="thin">
        <color rgb="FF7F7F7F"/>
      </bottom>
    </border>
    <border>
      <left/>
      <right style="thin">
        <color rgb="FF7F7F7F"/>
      </right>
      <top style="thin">
        <color rgb="FF7F7F7F"/>
      </top>
      <bottom style="thin">
        <color rgb="FF7F7F7F"/>
      </bottom>
    </border>
    <border>
      <left style="thin">
        <color rgb="FF0092DD"/>
      </left>
      <right style="thin">
        <color rgb="FF7F7F7F"/>
      </right>
      <top/>
      <bottom style="thin">
        <color theme="0"/>
      </bottom>
    </border>
    <border>
      <left style="thin">
        <color rgb="FF0092DD"/>
      </left>
      <right/>
      <top/>
      <bottom style="thin">
        <color rgb="FF0092DD"/>
      </bottom>
    </border>
    <border>
      <left style="thin">
        <color rgb="FF7F7F7F"/>
      </left>
      <right/>
      <top style="thin">
        <color rgb="FF7F7F7F"/>
      </top>
      <bottom style="thin">
        <color rgb="FF7F7F7F"/>
      </bottom>
    </border>
    <border>
      <left style="thin">
        <color rgb="FF7F7F7F"/>
      </left>
      <right/>
      <top style="thin">
        <color rgb="FF7F7F7F"/>
      </top>
      <bottom/>
    </border>
    <border>
      <left style="thin">
        <color rgb="FF7F7F7F"/>
      </left>
      <right style="thin">
        <color rgb="FF7F7F7F"/>
      </right>
      <top style="thin">
        <color rgb="FF7F7F7F"/>
      </top>
      <bottom/>
    </border>
    <border>
      <right style="thin">
        <color rgb="FF7F7F7F"/>
      </right>
    </border>
    <border>
      <right style="thin">
        <color rgb="FF7F7F7F"/>
      </right>
      <bottom style="thin">
        <color rgb="FF7F7F7F"/>
      </bottom>
    </border>
    <border>
      <left/>
      <top/>
      <bottom style="thin">
        <color rgb="FF0092DD"/>
      </bottom>
    </border>
    <border>
      <right style="thin">
        <color rgb="FF7F7F7F"/>
      </right>
      <top/>
      <bottom style="thin">
        <color rgb="FF0092DD"/>
      </bottom>
    </border>
    <border>
      <right style="thin">
        <color rgb="FF000000"/>
      </right>
      <top/>
      <bottom style="thin">
        <color rgb="FF0092DD"/>
      </bottom>
    </border>
    <border>
      <top/>
      <bottom style="thin">
        <color rgb="FF0092DD"/>
      </bottom>
    </border>
    <border>
      <left/>
      <right style="thin">
        <color rgb="FF7F7F7F"/>
      </right>
      <top style="thin">
        <color rgb="FF0092DD"/>
      </top>
      <bottom/>
    </border>
    <border>
      <left/>
      <right style="thin">
        <color rgb="FF000000"/>
      </right>
      <top style="thin">
        <color rgb="FF0092DD"/>
      </top>
      <bottom/>
    </border>
    <border>
      <left/>
      <right style="thin">
        <color rgb="FF0092DD"/>
      </right>
      <top style="thin">
        <color theme="0"/>
      </top>
      <bottom/>
    </border>
    <border>
      <left/>
      <right style="thin">
        <color rgb="FF000000"/>
      </right>
      <top/>
      <bottom/>
    </border>
    <border>
      <left/>
      <right/>
      <top style="thin">
        <color rgb="FF7F7F7F"/>
      </top>
      <bottom/>
    </border>
    <border>
      <left/>
      <right style="thin">
        <color rgb="FF7F7F7F"/>
      </right>
      <top style="thin">
        <color rgb="FF7F7F7F"/>
      </top>
      <bottom/>
    </border>
    <border>
      <left/>
      <right style="thin">
        <color rgb="FF0092DD"/>
      </right>
      <top/>
      <bottom/>
    </border>
    <border>
      <left/>
      <right style="thin">
        <color rgb="FF0092DD"/>
      </right>
      <top/>
      <bottom style="thin">
        <color theme="0"/>
      </bottom>
    </border>
    <border>
      <left/>
      <right style="thin">
        <color rgb="FF000000"/>
      </right>
      <top/>
      <bottom style="thin">
        <color rgb="FF7F7F7F"/>
      </bottom>
    </border>
    <border>
      <left/>
      <right style="thin">
        <color rgb="FF000000"/>
      </right>
      <top style="thin">
        <color rgb="FF7F7F7F"/>
      </top>
      <bottom style="thin">
        <color rgb="FF7F7F7F"/>
      </bottom>
    </border>
    <border>
      <left style="thin">
        <color rgb="FF0092DD"/>
      </left>
      <right style="thin">
        <color rgb="FF0092DD"/>
      </right>
      <top/>
      <bottom style="thin">
        <color theme="0"/>
      </bottom>
    </border>
    <border>
      <left/>
      <right style="thin">
        <color rgb="FF0092DD"/>
      </right>
      <top style="thin">
        <color theme="0"/>
      </top>
      <bottom style="thin">
        <color theme="0"/>
      </bottom>
    </border>
  </borders>
  <cellStyleXfs count="1">
    <xf borderId="0" fillId="0" fontId="0" numFmtId="0" applyAlignment="1" applyFont="1"/>
  </cellStyleXfs>
  <cellXfs count="395">
    <xf borderId="0" fillId="0" fontId="0" numFmtId="0" xfId="0" applyAlignment="1" applyFont="1">
      <alignment readingOrder="0" shrinkToFit="0" vertical="bottom" wrapText="0"/>
    </xf>
    <xf borderId="0" fillId="0" fontId="1" numFmtId="164" xfId="0" applyFont="1" applyNumberFormat="1"/>
    <xf borderId="0" fillId="0" fontId="1" numFmtId="165" xfId="0" applyFont="1" applyNumberFormat="1"/>
    <xf borderId="1" fillId="2" fontId="2" numFmtId="0" xfId="0" applyBorder="1" applyFill="1" applyFont="1"/>
    <xf borderId="2" fillId="2" fontId="2" numFmtId="164" xfId="0" applyAlignment="1" applyBorder="1" applyFont="1" applyNumberFormat="1">
      <alignment horizontal="center" vertical="center"/>
    </xf>
    <xf borderId="2" fillId="2" fontId="2" numFmtId="165" xfId="0" applyAlignment="1" applyBorder="1" applyFont="1" applyNumberFormat="1">
      <alignment horizontal="center" vertical="center"/>
    </xf>
    <xf borderId="3" fillId="2" fontId="2" numFmtId="165" xfId="0" applyAlignment="1" applyBorder="1" applyFont="1" applyNumberFormat="1">
      <alignment horizontal="center" vertical="center"/>
    </xf>
    <xf borderId="0" fillId="0" fontId="3" numFmtId="0" xfId="0" applyAlignment="1" applyFont="1">
      <alignment readingOrder="0"/>
    </xf>
    <xf borderId="4" fillId="2" fontId="2" numFmtId="0" xfId="0" applyBorder="1" applyFont="1"/>
    <xf borderId="5" fillId="3" fontId="1" numFmtId="164" xfId="0" applyBorder="1" applyFill="1" applyFont="1" applyNumberFormat="1"/>
    <xf borderId="5" fillId="3" fontId="1" numFmtId="165" xfId="0" applyBorder="1" applyFont="1" applyNumberFormat="1"/>
    <xf borderId="6" fillId="3" fontId="1" numFmtId="165" xfId="0" applyBorder="1" applyFont="1" applyNumberFormat="1"/>
    <xf borderId="7" fillId="2" fontId="4" numFmtId="0" xfId="0" applyAlignment="1" applyBorder="1" applyFont="1">
      <alignment horizontal="left"/>
    </xf>
    <xf borderId="0" fillId="4" fontId="1" numFmtId="164" xfId="0" applyAlignment="1" applyFill="1" applyFont="1" applyNumberFormat="1">
      <alignment horizontal="left"/>
    </xf>
    <xf borderId="0" fillId="4" fontId="1" numFmtId="9" xfId="0" applyFont="1" applyNumberFormat="1"/>
    <xf borderId="0" fillId="4" fontId="1" numFmtId="164" xfId="0" applyFont="1" applyNumberFormat="1"/>
    <xf borderId="8" fillId="4" fontId="1" numFmtId="9" xfId="0" applyBorder="1" applyFont="1" applyNumberFormat="1"/>
    <xf borderId="7" fillId="2" fontId="5" numFmtId="0" xfId="0" applyAlignment="1" applyBorder="1" applyFont="1">
      <alignment horizontal="right"/>
    </xf>
    <xf borderId="0" fillId="3" fontId="6" numFmtId="164" xfId="0" applyFont="1" applyNumberFormat="1"/>
    <xf borderId="0" fillId="0" fontId="6" numFmtId="9" xfId="0" applyFont="1" applyNumberFormat="1"/>
    <xf borderId="0" fillId="0" fontId="6" numFmtId="164" xfId="0" applyFont="1" applyNumberFormat="1"/>
    <xf borderId="8" fillId="3" fontId="6" numFmtId="9" xfId="0" applyBorder="1" applyFont="1" applyNumberFormat="1"/>
    <xf borderId="0" fillId="0" fontId="7" numFmtId="0" xfId="0" applyAlignment="1" applyFont="1">
      <alignment readingOrder="0"/>
    </xf>
    <xf borderId="0" fillId="5" fontId="6" numFmtId="164" xfId="0" applyAlignment="1" applyFill="1" applyFont="1" applyNumberFormat="1">
      <alignment readingOrder="0"/>
    </xf>
    <xf borderId="0" fillId="5" fontId="6" numFmtId="9" xfId="0" applyFont="1" applyNumberFormat="1"/>
    <xf borderId="8" fillId="4" fontId="6" numFmtId="9" xfId="0" applyBorder="1" applyFont="1" applyNumberFormat="1"/>
    <xf borderId="7" fillId="2" fontId="8" numFmtId="0" xfId="0" applyAlignment="1" applyBorder="1" applyFont="1">
      <alignment horizontal="left"/>
    </xf>
    <xf borderId="0" fillId="3" fontId="1" numFmtId="164" xfId="0" applyFont="1" applyNumberFormat="1"/>
    <xf borderId="0" fillId="3" fontId="1" numFmtId="9" xfId="0" applyFont="1" applyNumberFormat="1"/>
    <xf borderId="8" fillId="3" fontId="1" numFmtId="9" xfId="0" applyBorder="1" applyFont="1" applyNumberFormat="1"/>
    <xf borderId="0" fillId="6" fontId="1" numFmtId="164" xfId="0" applyFill="1" applyFont="1" applyNumberFormat="1"/>
    <xf borderId="0" fillId="6" fontId="1" numFmtId="9" xfId="0" applyFont="1" applyNumberFormat="1"/>
    <xf borderId="7" fillId="2" fontId="5" numFmtId="0" xfId="0" applyAlignment="1" applyBorder="1" applyFont="1">
      <alignment horizontal="right" readingOrder="0"/>
    </xf>
    <xf borderId="0" fillId="0" fontId="6" numFmtId="164" xfId="0" applyAlignment="1" applyFont="1" applyNumberFormat="1">
      <alignment readingOrder="0"/>
    </xf>
    <xf borderId="0" fillId="0" fontId="9" numFmtId="0" xfId="0" applyAlignment="1" applyFont="1">
      <alignment readingOrder="0"/>
    </xf>
    <xf borderId="0" fillId="4" fontId="6" numFmtId="164" xfId="0" applyFont="1" applyNumberFormat="1"/>
    <xf borderId="0" fillId="0" fontId="10" numFmtId="9" xfId="0" applyFont="1" applyNumberFormat="1"/>
    <xf borderId="0" fillId="6" fontId="6" numFmtId="164" xfId="0" applyFont="1" applyNumberFormat="1"/>
    <xf borderId="8" fillId="0" fontId="6" numFmtId="9" xfId="0" applyBorder="1" applyFont="1" applyNumberFormat="1"/>
    <xf borderId="7" fillId="2" fontId="4" numFmtId="0" xfId="0" applyBorder="1" applyFont="1"/>
    <xf borderId="9" fillId="2" fontId="2" numFmtId="0" xfId="0" applyBorder="1" applyFont="1"/>
    <xf borderId="10" fillId="3" fontId="11" numFmtId="164" xfId="0" applyBorder="1" applyFont="1" applyNumberFormat="1"/>
    <xf borderId="10" fillId="3" fontId="11" numFmtId="9" xfId="0" applyBorder="1" applyFont="1" applyNumberFormat="1"/>
    <xf borderId="11" fillId="3" fontId="11" numFmtId="9" xfId="0" applyBorder="1" applyFont="1" applyNumberFormat="1"/>
    <xf borderId="5" fillId="3" fontId="1" numFmtId="9" xfId="0" applyBorder="1" applyFont="1" applyNumberFormat="1"/>
    <xf borderId="6" fillId="3" fontId="1" numFmtId="9" xfId="0" applyBorder="1" applyFont="1" applyNumberFormat="1"/>
    <xf borderId="8" fillId="6" fontId="1" numFmtId="9" xfId="0" applyBorder="1" applyFont="1" applyNumberFormat="1"/>
    <xf borderId="7" fillId="2" fontId="8" numFmtId="0" xfId="0" applyAlignment="1" applyBorder="1" applyFont="1">
      <alignment horizontal="left" readingOrder="0"/>
    </xf>
    <xf borderId="0" fillId="7" fontId="1" numFmtId="164" xfId="0" applyFill="1" applyFont="1" applyNumberFormat="1"/>
    <xf borderId="0" fillId="7" fontId="1" numFmtId="9" xfId="0" applyFont="1" applyNumberFormat="1"/>
    <xf borderId="8" fillId="7" fontId="1" numFmtId="9" xfId="0" applyBorder="1" applyFont="1" applyNumberFormat="1"/>
    <xf borderId="10" fillId="6" fontId="11" numFmtId="164" xfId="0" applyBorder="1" applyFont="1" applyNumberFormat="1"/>
    <xf borderId="10" fillId="6" fontId="11" numFmtId="9" xfId="0" applyBorder="1" applyFont="1" applyNumberFormat="1"/>
    <xf borderId="11" fillId="6" fontId="11" numFmtId="9" xfId="0" applyBorder="1" applyFont="1" applyNumberFormat="1"/>
    <xf borderId="5" fillId="6" fontId="1" numFmtId="164" xfId="0" applyBorder="1" applyFont="1" applyNumberFormat="1"/>
    <xf borderId="5" fillId="6" fontId="1" numFmtId="9" xfId="0" applyBorder="1" applyFont="1" applyNumberFormat="1"/>
    <xf borderId="6" fillId="6" fontId="1" numFmtId="9" xfId="0" applyBorder="1" applyFont="1" applyNumberFormat="1"/>
    <xf borderId="10" fillId="7" fontId="11" numFmtId="164" xfId="0" applyBorder="1" applyFont="1" applyNumberFormat="1"/>
    <xf borderId="10" fillId="7" fontId="11" numFmtId="9" xfId="0" applyBorder="1" applyFont="1" applyNumberFormat="1"/>
    <xf borderId="11" fillId="7" fontId="11" numFmtId="9" xfId="0" applyBorder="1" applyFont="1" applyNumberFormat="1"/>
    <xf borderId="2" fillId="7" fontId="11" numFmtId="164" xfId="0" applyBorder="1" applyFont="1" applyNumberFormat="1"/>
    <xf borderId="2" fillId="7" fontId="11" numFmtId="9" xfId="0" applyBorder="1" applyFont="1" applyNumberFormat="1"/>
    <xf borderId="3" fillId="7" fontId="11" numFmtId="9" xfId="0" applyBorder="1" applyFont="1" applyNumberFormat="1"/>
    <xf borderId="6" fillId="2" fontId="2" numFmtId="0" xfId="0" applyAlignment="1" applyBorder="1" applyFont="1">
      <alignment horizontal="center"/>
    </xf>
    <xf borderId="7" fillId="3" fontId="12" numFmtId="0" xfId="0" applyAlignment="1" applyBorder="1" applyFont="1">
      <alignment readingOrder="0"/>
    </xf>
    <xf borderId="8" fillId="7" fontId="1" numFmtId="164" xfId="0" applyAlignment="1" applyBorder="1" applyFont="1" applyNumberFormat="1">
      <alignment readingOrder="0"/>
    </xf>
    <xf borderId="7" fillId="4" fontId="12" numFmtId="0" xfId="0" applyAlignment="1" applyBorder="1" applyFont="1">
      <alignment readingOrder="0"/>
    </xf>
    <xf borderId="8" fillId="4" fontId="1" numFmtId="164" xfId="0" applyBorder="1" applyFont="1" applyNumberFormat="1"/>
    <xf borderId="8" fillId="0" fontId="1" numFmtId="164" xfId="0" applyBorder="1" applyFont="1" applyNumberFormat="1"/>
    <xf borderId="7" fillId="4" fontId="1" numFmtId="0" xfId="0" applyBorder="1" applyFont="1"/>
    <xf borderId="0" fillId="0" fontId="1" numFmtId="164" xfId="0" applyAlignment="1" applyFont="1" applyNumberFormat="1">
      <alignment readingOrder="0"/>
    </xf>
    <xf borderId="9" fillId="3" fontId="12" numFmtId="0" xfId="0" applyAlignment="1" applyBorder="1" applyFont="1">
      <alignment readingOrder="0"/>
    </xf>
    <xf borderId="11" fillId="0" fontId="11" numFmtId="164" xfId="0" applyBorder="1" applyFont="1" applyNumberFormat="1"/>
    <xf borderId="6" fillId="2" fontId="2" numFmtId="0" xfId="0" applyBorder="1" applyFont="1"/>
    <xf borderId="7" fillId="4" fontId="12" numFmtId="0" xfId="0" applyBorder="1" applyFont="1"/>
    <xf borderId="7" fillId="0" fontId="12" numFmtId="0" xfId="0" applyBorder="1" applyFont="1"/>
    <xf borderId="7" fillId="5" fontId="12" numFmtId="0" xfId="0" applyBorder="1" applyFont="1"/>
    <xf borderId="8" fillId="5" fontId="1" numFmtId="164" xfId="0" applyBorder="1" applyFont="1" applyNumberFormat="1"/>
    <xf borderId="7" fillId="7" fontId="12" numFmtId="0" xfId="0" applyAlignment="1" applyBorder="1" applyFont="1">
      <alignment readingOrder="0"/>
    </xf>
    <xf borderId="7" fillId="6" fontId="12" numFmtId="0" xfId="0" applyBorder="1" applyFont="1"/>
    <xf borderId="8" fillId="6" fontId="1" numFmtId="164" xfId="0" applyBorder="1" applyFont="1" applyNumberFormat="1"/>
    <xf borderId="9" fillId="7" fontId="12" numFmtId="0" xfId="0" applyBorder="1" applyFont="1"/>
    <xf borderId="11" fillId="7" fontId="11" numFmtId="164" xfId="0" applyBorder="1" applyFont="1" applyNumberFormat="1"/>
    <xf borderId="0" fillId="5" fontId="6" numFmtId="164" xfId="0" applyFont="1" applyNumberFormat="1"/>
    <xf borderId="4" fillId="0" fontId="13" numFmtId="0" xfId="0" applyBorder="1" applyFont="1"/>
    <xf borderId="5" fillId="0" fontId="13" numFmtId="0" xfId="0" applyBorder="1" applyFont="1"/>
    <xf borderId="5" fillId="0" fontId="1" numFmtId="165" xfId="0" applyBorder="1" applyFont="1" applyNumberFormat="1"/>
    <xf borderId="6" fillId="0" fontId="1" numFmtId="165" xfId="0" applyBorder="1" applyFont="1" applyNumberFormat="1"/>
    <xf borderId="0" fillId="0" fontId="1" numFmtId="0" xfId="0" applyFont="1"/>
    <xf borderId="12" fillId="2" fontId="1" numFmtId="0" xfId="0" applyBorder="1" applyFont="1"/>
    <xf borderId="13" fillId="2" fontId="14" numFmtId="0" xfId="0" applyAlignment="1" applyBorder="1" applyFont="1">
      <alignment horizontal="center" readingOrder="0"/>
    </xf>
    <xf borderId="14" fillId="0" fontId="15" numFmtId="0" xfId="0" applyBorder="1" applyFont="1"/>
    <xf borderId="4" fillId="2" fontId="14" numFmtId="0" xfId="0" applyAlignment="1" applyBorder="1" applyFont="1">
      <alignment horizontal="center" readingOrder="0"/>
    </xf>
    <xf borderId="6" fillId="0" fontId="15" numFmtId="0" xfId="0" applyBorder="1" applyFont="1"/>
    <xf borderId="15" fillId="2" fontId="14" numFmtId="0" xfId="0" applyAlignment="1" applyBorder="1" applyFont="1">
      <alignment horizontal="center" readingOrder="0"/>
    </xf>
    <xf borderId="16" fillId="2" fontId="2" numFmtId="0" xfId="0" applyBorder="1" applyFont="1"/>
    <xf borderId="17" fillId="2" fontId="2" numFmtId="164" xfId="0" applyBorder="1" applyFont="1" applyNumberFormat="1"/>
    <xf borderId="18" fillId="2" fontId="2" numFmtId="165" xfId="0" applyBorder="1" applyFont="1" applyNumberFormat="1"/>
    <xf borderId="19" fillId="2" fontId="2" numFmtId="164" xfId="0" applyBorder="1" applyFont="1" applyNumberFormat="1"/>
    <xf borderId="20" fillId="2" fontId="2" numFmtId="165" xfId="0" applyBorder="1" applyFont="1" applyNumberFormat="1"/>
    <xf borderId="21" fillId="2" fontId="2" numFmtId="164" xfId="0" applyBorder="1" applyFont="1" applyNumberFormat="1"/>
    <xf borderId="22" fillId="2" fontId="2" numFmtId="165" xfId="0" applyBorder="1" applyFont="1" applyNumberFormat="1"/>
    <xf borderId="23" fillId="2" fontId="2" numFmtId="0" xfId="0" applyBorder="1" applyFont="1"/>
    <xf borderId="24" fillId="3" fontId="1" numFmtId="164" xfId="0" applyBorder="1" applyFont="1" applyNumberFormat="1"/>
    <xf borderId="25" fillId="3" fontId="1" numFmtId="165" xfId="0" applyBorder="1" applyFont="1" applyNumberFormat="1"/>
    <xf borderId="24" fillId="3" fontId="1" numFmtId="0" xfId="0" applyBorder="1" applyFont="1"/>
    <xf borderId="26" fillId="3" fontId="1" numFmtId="165" xfId="0" applyBorder="1" applyFont="1" applyNumberFormat="1"/>
    <xf borderId="27" fillId="3" fontId="1" numFmtId="164" xfId="0" applyBorder="1" applyFont="1" applyNumberFormat="1"/>
    <xf borderId="28" fillId="3" fontId="1" numFmtId="164" xfId="0" applyBorder="1" applyFont="1" applyNumberFormat="1"/>
    <xf borderId="29" fillId="3" fontId="1" numFmtId="165" xfId="0" applyBorder="1" applyFont="1" applyNumberFormat="1"/>
    <xf borderId="30" fillId="2" fontId="4" numFmtId="0" xfId="0" applyAlignment="1" applyBorder="1" applyFont="1">
      <alignment horizontal="left"/>
    </xf>
    <xf borderId="28" fillId="4" fontId="1" numFmtId="164" xfId="0" applyBorder="1" applyFont="1" applyNumberFormat="1"/>
    <xf borderId="31" fillId="4" fontId="1" numFmtId="9" xfId="0" applyBorder="1" applyFont="1" applyNumberFormat="1"/>
    <xf borderId="32" fillId="4" fontId="1" numFmtId="9" xfId="0" applyBorder="1" applyFont="1" applyNumberFormat="1"/>
    <xf borderId="33" fillId="4" fontId="1" numFmtId="164" xfId="0" applyBorder="1" applyFont="1" applyNumberFormat="1"/>
    <xf borderId="29" fillId="4" fontId="1" numFmtId="9" xfId="0" applyBorder="1" applyFont="1" applyNumberFormat="1"/>
    <xf borderId="31" fillId="7" fontId="1" numFmtId="9" xfId="0" applyBorder="1" applyFont="1" applyNumberFormat="1"/>
    <xf borderId="32" fillId="7" fontId="1" numFmtId="9" xfId="0" applyBorder="1" applyFont="1" applyNumberFormat="1"/>
    <xf borderId="33" fillId="3" fontId="1" numFmtId="164" xfId="0" applyBorder="1" applyFont="1" applyNumberFormat="1"/>
    <xf borderId="29" fillId="7" fontId="1" numFmtId="9" xfId="0" applyBorder="1" applyFont="1" applyNumberFormat="1"/>
    <xf borderId="30" fillId="2" fontId="4" numFmtId="0" xfId="0" applyBorder="1" applyFont="1"/>
    <xf borderId="34" fillId="2" fontId="2" numFmtId="0" xfId="0" applyBorder="1" applyFont="1"/>
    <xf borderId="35" fillId="3" fontId="11" numFmtId="164" xfId="0" applyBorder="1" applyFont="1" applyNumberFormat="1"/>
    <xf borderId="36" fillId="3" fontId="11" numFmtId="9" xfId="0" applyBorder="1" applyFont="1" applyNumberFormat="1"/>
    <xf borderId="37" fillId="3" fontId="11" numFmtId="9" xfId="0" applyBorder="1" applyFont="1" applyNumberFormat="1"/>
    <xf borderId="38" fillId="3" fontId="11" numFmtId="164" xfId="0" applyBorder="1" applyFont="1" applyNumberFormat="1"/>
    <xf borderId="39" fillId="3" fontId="11" numFmtId="9" xfId="0" applyBorder="1" applyFont="1" applyNumberFormat="1"/>
    <xf borderId="40" fillId="2" fontId="4" numFmtId="0" xfId="0" applyBorder="1" applyFont="1"/>
    <xf borderId="41" fillId="4" fontId="1" numFmtId="164" xfId="0" applyBorder="1" applyFont="1" applyNumberFormat="1"/>
    <xf borderId="42" fillId="4" fontId="1" numFmtId="9" xfId="0" applyBorder="1" applyFont="1" applyNumberFormat="1"/>
    <xf borderId="43" fillId="4" fontId="1" numFmtId="9" xfId="0" applyBorder="1" applyFont="1" applyNumberFormat="1"/>
    <xf borderId="44" fillId="4" fontId="1" numFmtId="164" xfId="0" applyBorder="1" applyFont="1" applyNumberFormat="1"/>
    <xf borderId="45" fillId="4" fontId="1" numFmtId="9" xfId="0" applyBorder="1" applyFont="1" applyNumberFormat="1"/>
    <xf borderId="46" fillId="2" fontId="2" numFmtId="0" xfId="0" applyBorder="1" applyFont="1"/>
    <xf borderId="47" fillId="3" fontId="1" numFmtId="164" xfId="0" applyBorder="1" applyFont="1" applyNumberFormat="1"/>
    <xf borderId="48" fillId="3" fontId="1" numFmtId="9" xfId="0" applyBorder="1" applyFont="1" applyNumberFormat="1"/>
    <xf borderId="49" fillId="3" fontId="1" numFmtId="9" xfId="0" applyBorder="1" applyFont="1" applyNumberFormat="1"/>
    <xf borderId="50" fillId="3" fontId="1" numFmtId="164" xfId="0" applyBorder="1" applyFont="1" applyNumberFormat="1"/>
    <xf borderId="51" fillId="3" fontId="1" numFmtId="9" xfId="0" applyBorder="1" applyFont="1" applyNumberFormat="1"/>
    <xf borderId="31" fillId="3" fontId="1" numFmtId="9" xfId="0" applyBorder="1" applyFont="1" applyNumberFormat="1"/>
    <xf borderId="32" fillId="3" fontId="1" numFmtId="9" xfId="0" applyBorder="1" applyFont="1" applyNumberFormat="1"/>
    <xf borderId="29" fillId="3" fontId="1" numFmtId="9" xfId="0" applyBorder="1" applyFont="1" applyNumberFormat="1"/>
    <xf borderId="30" fillId="2" fontId="8" numFmtId="0" xfId="0" applyBorder="1" applyFont="1"/>
    <xf borderId="28" fillId="5" fontId="1" numFmtId="164" xfId="0" applyBorder="1" applyFont="1" applyNumberFormat="1"/>
    <xf borderId="31" fillId="5" fontId="1" numFmtId="9" xfId="0" applyBorder="1" applyFont="1" applyNumberFormat="1"/>
    <xf borderId="32" fillId="5" fontId="1" numFmtId="9" xfId="0" applyBorder="1" applyFont="1" applyNumberFormat="1"/>
    <xf borderId="33" fillId="5" fontId="1" numFmtId="164" xfId="0" applyBorder="1" applyFont="1" applyNumberFormat="1"/>
    <xf borderId="52" fillId="5" fontId="1" numFmtId="164" xfId="0" applyBorder="1" applyFont="1" applyNumberFormat="1"/>
    <xf borderId="29" fillId="5" fontId="1" numFmtId="9" xfId="0" applyBorder="1" applyFont="1" applyNumberFormat="1"/>
    <xf borderId="35" fillId="7" fontId="11" numFmtId="164" xfId="0" applyBorder="1" applyFont="1" applyNumberFormat="1"/>
    <xf borderId="36" fillId="7" fontId="11" numFmtId="9" xfId="0" applyBorder="1" applyFont="1" applyNumberFormat="1"/>
    <xf borderId="37" fillId="7" fontId="11" numFmtId="9" xfId="0" applyBorder="1" applyFont="1" applyNumberFormat="1"/>
    <xf borderId="38" fillId="7" fontId="11" numFmtId="164" xfId="0" applyBorder="1" applyFont="1" applyNumberFormat="1"/>
    <xf borderId="53" fillId="7" fontId="11" numFmtId="164" xfId="0" applyBorder="1" applyFont="1" applyNumberFormat="1"/>
    <xf borderId="39" fillId="7" fontId="11" numFmtId="9" xfId="0" applyBorder="1" applyFont="1" applyNumberFormat="1"/>
    <xf borderId="41" fillId="5" fontId="1" numFmtId="164" xfId="0" applyBorder="1" applyFont="1" applyNumberFormat="1"/>
    <xf borderId="42" fillId="5" fontId="1" numFmtId="9" xfId="0" applyBorder="1" applyFont="1" applyNumberFormat="1"/>
    <xf borderId="43" fillId="5" fontId="1" numFmtId="9" xfId="0" applyBorder="1" applyFont="1" applyNumberFormat="1"/>
    <xf borderId="44" fillId="5" fontId="1" numFmtId="164" xfId="0" applyBorder="1" applyFont="1" applyNumberFormat="1"/>
    <xf borderId="45" fillId="5" fontId="1" numFmtId="9" xfId="0" applyBorder="1" applyFont="1" applyNumberFormat="1"/>
    <xf borderId="47" fillId="7" fontId="1" numFmtId="164" xfId="0" applyBorder="1" applyFont="1" applyNumberFormat="1"/>
    <xf borderId="48" fillId="7" fontId="1" numFmtId="9" xfId="0" applyBorder="1" applyFont="1" applyNumberFormat="1"/>
    <xf borderId="49" fillId="7" fontId="1" numFmtId="9" xfId="0" applyBorder="1" applyFont="1" applyNumberFormat="1"/>
    <xf borderId="50" fillId="7" fontId="1" numFmtId="164" xfId="0" applyBorder="1" applyFont="1" applyNumberFormat="1"/>
    <xf borderId="51" fillId="7" fontId="1" numFmtId="9" xfId="0" applyBorder="1" applyFont="1" applyNumberFormat="1"/>
    <xf borderId="28" fillId="7" fontId="1" numFmtId="164" xfId="0" applyBorder="1" applyFont="1" applyNumberFormat="1"/>
    <xf borderId="33" fillId="7" fontId="1" numFmtId="164" xfId="0" applyBorder="1" applyFont="1" applyNumberFormat="1"/>
    <xf borderId="30" fillId="2" fontId="8" numFmtId="0" xfId="0" applyAlignment="1" applyBorder="1" applyFont="1">
      <alignment horizontal="left" readingOrder="0"/>
    </xf>
    <xf borderId="52" fillId="7" fontId="1" numFmtId="164" xfId="0" applyBorder="1" applyFont="1" applyNumberFormat="1"/>
    <xf borderId="53" fillId="5" fontId="11" numFmtId="164" xfId="0" applyBorder="1" applyFont="1" applyNumberFormat="1"/>
    <xf borderId="36" fillId="5" fontId="11" numFmtId="9" xfId="0" applyBorder="1" applyFont="1" applyNumberFormat="1"/>
    <xf borderId="37" fillId="5" fontId="11" numFmtId="9" xfId="0" applyBorder="1" applyFont="1" applyNumberFormat="1"/>
    <xf borderId="38" fillId="5" fontId="11" numFmtId="164" xfId="0" applyBorder="1" applyFont="1" applyNumberFormat="1"/>
    <xf borderId="35" fillId="5" fontId="11" numFmtId="164" xfId="0" applyBorder="1" applyFont="1" applyNumberFormat="1"/>
    <xf borderId="39" fillId="5" fontId="11" numFmtId="9" xfId="0" applyBorder="1" applyFont="1" applyNumberFormat="1"/>
    <xf borderId="41" fillId="7" fontId="1" numFmtId="164" xfId="0" applyBorder="1" applyFont="1" applyNumberFormat="1"/>
    <xf borderId="42" fillId="7" fontId="1" numFmtId="9" xfId="0" applyBorder="1" applyFont="1" applyNumberFormat="1"/>
    <xf borderId="43" fillId="7" fontId="1" numFmtId="9" xfId="0" applyBorder="1" applyFont="1" applyNumberFormat="1"/>
    <xf borderId="44" fillId="7" fontId="1" numFmtId="164" xfId="0" applyBorder="1" applyFont="1" applyNumberFormat="1"/>
    <xf borderId="45" fillId="7" fontId="1" numFmtId="9" xfId="0" applyBorder="1" applyFont="1" applyNumberFormat="1"/>
    <xf borderId="0" fillId="2" fontId="2" numFmtId="0" xfId="0" applyFont="1"/>
    <xf borderId="4" fillId="5" fontId="11" numFmtId="164" xfId="0" applyBorder="1" applyFont="1" applyNumberFormat="1"/>
    <xf borderId="6" fillId="5" fontId="11" numFmtId="9" xfId="0" applyBorder="1" applyFont="1" applyNumberFormat="1"/>
    <xf borderId="54" fillId="0" fontId="1" numFmtId="0" xfId="0" applyBorder="1" applyFont="1"/>
    <xf borderId="55" fillId="2" fontId="8" numFmtId="0" xfId="0" applyBorder="1" applyFont="1"/>
    <xf borderId="27" fillId="7" fontId="1" numFmtId="164" xfId="0" applyBorder="1" applyFont="1" applyNumberFormat="1"/>
    <xf borderId="56" fillId="7" fontId="1" numFmtId="9" xfId="0" applyBorder="1" applyFont="1" applyNumberFormat="1"/>
    <xf borderId="57" fillId="2" fontId="8" numFmtId="0" xfId="0" applyBorder="1" applyFont="1"/>
    <xf borderId="0" fillId="2" fontId="8" numFmtId="0" xfId="0" applyAlignment="1" applyFont="1">
      <alignment readingOrder="0"/>
    </xf>
    <xf borderId="0" fillId="2" fontId="4" numFmtId="0" xfId="0" applyFont="1"/>
    <xf borderId="33" fillId="6" fontId="1" numFmtId="164" xfId="0" applyBorder="1" applyFont="1" applyNumberFormat="1"/>
    <xf borderId="29" fillId="6" fontId="1" numFmtId="9" xfId="0" applyBorder="1" applyFont="1" applyNumberFormat="1"/>
    <xf borderId="0" fillId="2" fontId="8" numFmtId="0" xfId="0" applyFont="1"/>
    <xf borderId="33" fillId="7" fontId="11" numFmtId="164" xfId="0" applyBorder="1" applyFont="1" applyNumberFormat="1"/>
    <xf borderId="29" fillId="7" fontId="11" numFmtId="9" xfId="0" applyBorder="1" applyFont="1" applyNumberFormat="1"/>
    <xf borderId="26" fillId="2" fontId="4" numFmtId="0" xfId="0" applyBorder="1" applyFont="1"/>
    <xf borderId="9" fillId="6" fontId="1" numFmtId="164" xfId="0" applyBorder="1" applyFont="1" applyNumberFormat="1"/>
    <xf borderId="11" fillId="6" fontId="1" numFmtId="9" xfId="0" applyBorder="1" applyFont="1" applyNumberFormat="1"/>
    <xf borderId="58" fillId="2" fontId="2" numFmtId="0" xfId="0" applyBorder="1" applyFont="1"/>
    <xf borderId="59" fillId="7" fontId="11" numFmtId="164" xfId="0" applyBorder="1" applyFont="1" applyNumberFormat="1"/>
    <xf borderId="60" fillId="7" fontId="11" numFmtId="9" xfId="0" applyBorder="1" applyFont="1" applyNumberFormat="1"/>
    <xf borderId="61" fillId="7" fontId="11" numFmtId="9" xfId="0" applyBorder="1" applyFont="1" applyNumberFormat="1"/>
    <xf borderId="19" fillId="7" fontId="11" numFmtId="164" xfId="0" applyBorder="1" applyFont="1" applyNumberFormat="1"/>
    <xf borderId="62" fillId="7" fontId="11" numFmtId="9" xfId="0" applyBorder="1" applyFont="1" applyNumberFormat="1"/>
    <xf borderId="63" fillId="7" fontId="11" numFmtId="164" xfId="0" applyBorder="1" applyFont="1" applyNumberFormat="1"/>
    <xf borderId="20" fillId="7" fontId="11" numFmtId="9" xfId="0" applyBorder="1" applyFont="1" applyNumberFormat="1"/>
    <xf borderId="64" fillId="0" fontId="1" numFmtId="0" xfId="0" applyBorder="1" applyFont="1"/>
    <xf borderId="0" fillId="0" fontId="11" numFmtId="166" xfId="0" applyFont="1" applyNumberFormat="1"/>
    <xf borderId="0" fillId="0" fontId="11" numFmtId="0" xfId="0" applyFont="1"/>
    <xf borderId="0" fillId="0" fontId="11" numFmtId="0" xfId="0" applyAlignment="1" applyFont="1">
      <alignment readingOrder="0"/>
    </xf>
    <xf borderId="0" fillId="0" fontId="11" numFmtId="167" xfId="0" applyFont="1" applyNumberFormat="1"/>
    <xf borderId="0" fillId="0" fontId="16" numFmtId="167" xfId="0" applyFont="1" applyNumberFormat="1"/>
    <xf borderId="65" fillId="0" fontId="17" numFmtId="166" xfId="0" applyAlignment="1" applyBorder="1" applyFont="1" applyNumberFormat="1">
      <alignment readingOrder="0" vertical="top"/>
    </xf>
    <xf borderId="65" fillId="0" fontId="17" numFmtId="0" xfId="0" applyAlignment="1" applyBorder="1" applyFont="1">
      <alignment readingOrder="0" vertical="top"/>
    </xf>
    <xf borderId="65" fillId="0" fontId="17" numFmtId="167" xfId="0" applyAlignment="1" applyBorder="1" applyFont="1" applyNumberFormat="1">
      <alignment readingOrder="0" vertical="top"/>
    </xf>
    <xf borderId="65" fillId="0" fontId="18" numFmtId="0" xfId="0" applyAlignment="1" applyBorder="1" applyFont="1">
      <alignment vertical="top"/>
    </xf>
    <xf borderId="65" fillId="0" fontId="19" numFmtId="0" xfId="0" applyAlignment="1" applyBorder="1" applyFont="1">
      <alignment readingOrder="0" vertical="top"/>
    </xf>
    <xf borderId="65" fillId="8" fontId="17" numFmtId="167" xfId="0" applyAlignment="1" applyBorder="1" applyFill="1" applyFont="1" applyNumberFormat="1">
      <alignment readingOrder="0" vertical="top"/>
    </xf>
    <xf borderId="65" fillId="0" fontId="18" numFmtId="0" xfId="0" applyAlignment="1" applyBorder="1" applyFont="1">
      <alignment vertical="top"/>
    </xf>
    <xf borderId="0" fillId="0" fontId="13" numFmtId="166" xfId="0" applyFont="1" applyNumberFormat="1"/>
    <xf borderId="0" fillId="0" fontId="13" numFmtId="167" xfId="0" applyFont="1" applyNumberFormat="1"/>
    <xf borderId="0" fillId="4" fontId="1" numFmtId="165" xfId="0" applyFont="1" applyNumberFormat="1"/>
    <xf borderId="8" fillId="4" fontId="1" numFmtId="165" xfId="0" applyBorder="1" applyFont="1" applyNumberFormat="1"/>
    <xf borderId="0" fillId="0" fontId="6" numFmtId="165" xfId="0" applyFont="1" applyNumberFormat="1"/>
    <xf borderId="8" fillId="3" fontId="1" numFmtId="165" xfId="0" applyBorder="1" applyFont="1" applyNumberFormat="1"/>
    <xf borderId="0" fillId="5" fontId="6" numFmtId="165" xfId="0" applyFont="1" applyNumberFormat="1"/>
    <xf borderId="8" fillId="5" fontId="1" numFmtId="165" xfId="0" applyBorder="1" applyFont="1" applyNumberFormat="1"/>
    <xf borderId="0" fillId="3" fontId="1" numFmtId="165" xfId="0" applyFont="1" applyNumberFormat="1"/>
    <xf borderId="0" fillId="7" fontId="20" numFmtId="164" xfId="0" applyFont="1" applyNumberFormat="1"/>
    <xf borderId="0" fillId="6" fontId="1" numFmtId="165" xfId="0" applyFont="1" applyNumberFormat="1"/>
    <xf borderId="0" fillId="4" fontId="6" numFmtId="165" xfId="0" applyFont="1" applyNumberFormat="1"/>
    <xf borderId="0" fillId="0" fontId="21" numFmtId="0" xfId="0" applyFont="1"/>
    <xf borderId="8" fillId="0" fontId="1" numFmtId="165" xfId="0" applyBorder="1" applyFont="1" applyNumberFormat="1"/>
    <xf borderId="10" fillId="3" fontId="11" numFmtId="165" xfId="0" applyBorder="1" applyFont="1" applyNumberFormat="1"/>
    <xf borderId="11" fillId="3" fontId="11" numFmtId="165" xfId="0" applyBorder="1" applyFont="1" applyNumberFormat="1"/>
    <xf borderId="8" fillId="6" fontId="1" numFmtId="165" xfId="0" applyBorder="1" applyFont="1" applyNumberFormat="1"/>
    <xf borderId="10" fillId="6" fontId="11" numFmtId="165" xfId="0" applyBorder="1" applyFont="1" applyNumberFormat="1"/>
    <xf borderId="11" fillId="6" fontId="11" numFmtId="165" xfId="0" applyBorder="1" applyFont="1" applyNumberFormat="1"/>
    <xf borderId="2" fillId="3" fontId="11" numFmtId="164" xfId="0" applyBorder="1" applyFont="1" applyNumberFormat="1"/>
    <xf borderId="2" fillId="3" fontId="11" numFmtId="165" xfId="0" applyBorder="1" applyFont="1" applyNumberFormat="1"/>
    <xf borderId="3" fillId="3" fontId="11" numFmtId="165" xfId="0" applyBorder="1" applyFont="1" applyNumberFormat="1"/>
    <xf borderId="7" fillId="3" fontId="12" numFmtId="0" xfId="0" applyBorder="1" applyFont="1"/>
    <xf borderId="8" fillId="7" fontId="1" numFmtId="164" xfId="0" applyBorder="1" applyFont="1" applyNumberFormat="1"/>
    <xf borderId="9" fillId="3" fontId="12" numFmtId="0" xfId="0" applyBorder="1" applyFont="1"/>
    <xf borderId="9" fillId="5" fontId="12" numFmtId="0" xfId="0" applyBorder="1" applyFont="1"/>
    <xf borderId="11" fillId="5" fontId="11" numFmtId="164" xfId="0" applyBorder="1" applyFont="1" applyNumberFormat="1"/>
    <xf borderId="13" fillId="2" fontId="14" numFmtId="0" xfId="0" applyAlignment="1" applyBorder="1" applyFont="1">
      <alignment horizontal="center"/>
    </xf>
    <xf borderId="4" fillId="2" fontId="14" numFmtId="0" xfId="0" applyAlignment="1" applyBorder="1" applyFont="1">
      <alignment horizontal="center"/>
    </xf>
    <xf borderId="15" fillId="2" fontId="14" numFmtId="0" xfId="0" applyAlignment="1" applyBorder="1" applyFont="1">
      <alignment horizontal="center"/>
    </xf>
    <xf borderId="31" fillId="4" fontId="1" numFmtId="165" xfId="0" applyBorder="1" applyFont="1" applyNumberFormat="1"/>
    <xf borderId="32" fillId="4" fontId="1" numFmtId="165" xfId="0" applyBorder="1" applyFont="1" applyNumberFormat="1"/>
    <xf borderId="29" fillId="4" fontId="1" numFmtId="165" xfId="0" applyBorder="1" applyFont="1" applyNumberFormat="1"/>
    <xf borderId="31" fillId="7" fontId="1" numFmtId="165" xfId="0" applyBorder="1" applyFont="1" applyNumberFormat="1"/>
    <xf borderId="32" fillId="7" fontId="1" numFmtId="165" xfId="0" applyBorder="1" applyFont="1" applyNumberFormat="1"/>
    <xf borderId="29" fillId="7" fontId="1" numFmtId="165" xfId="0" applyBorder="1" applyFont="1" applyNumberFormat="1"/>
    <xf borderId="36" fillId="3" fontId="11" numFmtId="165" xfId="0" applyBorder="1" applyFont="1" applyNumberFormat="1"/>
    <xf borderId="37" fillId="3" fontId="11" numFmtId="165" xfId="0" applyBorder="1" applyFont="1" applyNumberFormat="1"/>
    <xf borderId="39" fillId="3" fontId="11" numFmtId="165" xfId="0" applyBorder="1" applyFont="1" applyNumberFormat="1"/>
    <xf borderId="42" fillId="4" fontId="1" numFmtId="165" xfId="0" applyBorder="1" applyFont="1" applyNumberFormat="1"/>
    <xf borderId="43" fillId="4" fontId="1" numFmtId="165" xfId="0" applyBorder="1" applyFont="1" applyNumberFormat="1"/>
    <xf borderId="45" fillId="4" fontId="1" numFmtId="165" xfId="0" applyBorder="1" applyFont="1" applyNumberFormat="1"/>
    <xf borderId="48" fillId="3" fontId="1" numFmtId="165" xfId="0" applyBorder="1" applyFont="1" applyNumberFormat="1"/>
    <xf borderId="49" fillId="3" fontId="1" numFmtId="165" xfId="0" applyBorder="1" applyFont="1" applyNumberFormat="1"/>
    <xf borderId="51" fillId="3" fontId="1" numFmtId="165" xfId="0" applyBorder="1" applyFont="1" applyNumberFormat="1"/>
    <xf borderId="31" fillId="3" fontId="1" numFmtId="165" xfId="0" applyBorder="1" applyFont="1" applyNumberFormat="1"/>
    <xf borderId="32" fillId="3" fontId="1" numFmtId="165" xfId="0" applyBorder="1" applyFont="1" applyNumberFormat="1"/>
    <xf borderId="31" fillId="5" fontId="1" numFmtId="165" xfId="0" applyBorder="1" applyFont="1" applyNumberFormat="1"/>
    <xf borderId="32" fillId="5" fontId="1" numFmtId="165" xfId="0" applyBorder="1" applyFont="1" applyNumberFormat="1"/>
    <xf borderId="29" fillId="5" fontId="1" numFmtId="165" xfId="0" applyBorder="1" applyFont="1" applyNumberFormat="1"/>
    <xf borderId="36" fillId="7" fontId="11" numFmtId="165" xfId="0" applyBorder="1" applyFont="1" applyNumberFormat="1"/>
    <xf borderId="37" fillId="7" fontId="11" numFmtId="165" xfId="0" applyBorder="1" applyFont="1" applyNumberFormat="1"/>
    <xf borderId="39" fillId="7" fontId="11" numFmtId="165" xfId="0" applyBorder="1" applyFont="1" applyNumberFormat="1"/>
    <xf borderId="42" fillId="5" fontId="1" numFmtId="165" xfId="0" applyBorder="1" applyFont="1" applyNumberFormat="1"/>
    <xf borderId="43" fillId="5" fontId="1" numFmtId="165" xfId="0" applyBorder="1" applyFont="1" applyNumberFormat="1"/>
    <xf borderId="45" fillId="5" fontId="1" numFmtId="165" xfId="0" applyBorder="1" applyFont="1" applyNumberFormat="1"/>
    <xf borderId="48" fillId="7" fontId="1" numFmtId="165" xfId="0" applyBorder="1" applyFont="1" applyNumberFormat="1"/>
    <xf borderId="49" fillId="7" fontId="1" numFmtId="165" xfId="0" applyBorder="1" applyFont="1" applyNumberFormat="1"/>
    <xf borderId="51" fillId="7" fontId="1" numFmtId="165" xfId="0" applyBorder="1" applyFont="1" applyNumberFormat="1"/>
    <xf borderId="36" fillId="5" fontId="11" numFmtId="165" xfId="0" applyBorder="1" applyFont="1" applyNumberFormat="1"/>
    <xf borderId="37" fillId="5" fontId="11" numFmtId="165" xfId="0" applyBorder="1" applyFont="1" applyNumberFormat="1"/>
    <xf borderId="39" fillId="5" fontId="11" numFmtId="165" xfId="0" applyBorder="1" applyFont="1" applyNumberFormat="1"/>
    <xf borderId="42" fillId="7" fontId="1" numFmtId="165" xfId="0" applyBorder="1" applyFont="1" applyNumberFormat="1"/>
    <xf borderId="43" fillId="7" fontId="1" numFmtId="165" xfId="0" applyBorder="1" applyFont="1" applyNumberFormat="1"/>
    <xf borderId="45" fillId="7" fontId="1" numFmtId="165" xfId="0" applyBorder="1" applyFont="1" applyNumberFormat="1"/>
    <xf borderId="6" fillId="5" fontId="11" numFmtId="165" xfId="0" applyBorder="1" applyFont="1" applyNumberFormat="1"/>
    <xf borderId="56" fillId="7" fontId="1" numFmtId="165" xfId="0" applyBorder="1" applyFont="1" applyNumberFormat="1"/>
    <xf borderId="33" fillId="5" fontId="11" numFmtId="164" xfId="0" applyBorder="1" applyFont="1" applyNumberFormat="1"/>
    <xf borderId="29" fillId="5" fontId="11" numFmtId="165" xfId="0" applyBorder="1" applyFont="1" applyNumberFormat="1"/>
    <xf borderId="9" fillId="0" fontId="1" numFmtId="164" xfId="0" applyBorder="1" applyFont="1" applyNumberFormat="1"/>
    <xf borderId="11" fillId="0" fontId="1" numFmtId="165" xfId="0" applyBorder="1" applyFont="1" applyNumberFormat="1"/>
    <xf borderId="59" fillId="5" fontId="11" numFmtId="164" xfId="0" applyBorder="1" applyFont="1" applyNumberFormat="1"/>
    <xf borderId="60" fillId="5" fontId="11" numFmtId="165" xfId="0" applyBorder="1" applyFont="1" applyNumberFormat="1"/>
    <xf borderId="61" fillId="5" fontId="11" numFmtId="165" xfId="0" applyBorder="1" applyFont="1" applyNumberFormat="1"/>
    <xf borderId="19" fillId="5" fontId="11" numFmtId="164" xfId="0" applyBorder="1" applyFont="1" applyNumberFormat="1"/>
    <xf borderId="62" fillId="5" fontId="11" numFmtId="165" xfId="0" applyBorder="1" applyFont="1" applyNumberFormat="1"/>
    <xf borderId="63" fillId="5" fontId="11" numFmtId="164" xfId="0" applyBorder="1" applyFont="1" applyNumberFormat="1"/>
    <xf borderId="20" fillId="5" fontId="11" numFmtId="165" xfId="0" applyBorder="1" applyFont="1" applyNumberFormat="1"/>
    <xf borderId="0" fillId="0" fontId="13" numFmtId="0" xfId="0" applyFont="1"/>
    <xf borderId="0" fillId="0" fontId="1" numFmtId="166" xfId="0" applyFont="1" applyNumberFormat="1"/>
    <xf borderId="0" fillId="0" fontId="1" numFmtId="167" xfId="0" applyFont="1" applyNumberFormat="1"/>
    <xf borderId="0" fillId="0" fontId="22" numFmtId="0" xfId="0" applyFont="1"/>
    <xf borderId="0" fillId="0" fontId="1" numFmtId="0" xfId="0" applyAlignment="1" applyFont="1">
      <alignment shrinkToFit="0" wrapText="1"/>
    </xf>
    <xf borderId="66" fillId="2" fontId="2" numFmtId="0" xfId="0" applyBorder="1" applyFont="1"/>
    <xf borderId="67" fillId="2" fontId="2" numFmtId="164" xfId="0" applyAlignment="1" applyBorder="1" applyFont="1" applyNumberFormat="1">
      <alignment horizontal="center" vertical="center"/>
    </xf>
    <xf borderId="67" fillId="2" fontId="2" numFmtId="165" xfId="0" applyAlignment="1" applyBorder="1" applyFont="1" applyNumberFormat="1">
      <alignment horizontal="center" vertical="center"/>
    </xf>
    <xf borderId="68" fillId="2" fontId="2" numFmtId="165" xfId="0" applyAlignment="1" applyBorder="1" applyFont="1" applyNumberFormat="1">
      <alignment horizontal="center" vertical="center"/>
    </xf>
    <xf borderId="69" fillId="2" fontId="2" numFmtId="0" xfId="0" applyBorder="1" applyFont="1"/>
    <xf borderId="28" fillId="3" fontId="1" numFmtId="165" xfId="0" applyBorder="1" applyFont="1" applyNumberFormat="1"/>
    <xf borderId="69" fillId="2" fontId="4" numFmtId="0" xfId="0" applyAlignment="1" applyBorder="1" applyFont="1">
      <alignment horizontal="left"/>
    </xf>
    <xf borderId="28" fillId="4" fontId="1" numFmtId="165" xfId="0" applyBorder="1" applyFont="1" applyNumberFormat="1"/>
    <xf borderId="28" fillId="4" fontId="6" numFmtId="164" xfId="0" applyBorder="1" applyFont="1" applyNumberFormat="1"/>
    <xf borderId="28" fillId="4" fontId="6" numFmtId="165" xfId="0" applyBorder="1" applyFont="1" applyNumberFormat="1"/>
    <xf borderId="28" fillId="5" fontId="6" numFmtId="164" xfId="0" applyBorder="1" applyFont="1" applyNumberFormat="1"/>
    <xf borderId="28" fillId="3" fontId="6" numFmtId="164" xfId="0" applyBorder="1" applyFont="1" applyNumberFormat="1"/>
    <xf borderId="28" fillId="3" fontId="6" numFmtId="165" xfId="0" applyBorder="1" applyFont="1" applyNumberFormat="1"/>
    <xf borderId="69" fillId="2" fontId="4" numFmtId="0" xfId="0" applyBorder="1" applyFont="1"/>
    <xf borderId="70" fillId="4" fontId="1" numFmtId="164" xfId="0" applyBorder="1" applyFont="1" applyNumberFormat="1"/>
    <xf borderId="71" fillId="2" fontId="2" numFmtId="0" xfId="0" applyBorder="1" applyFont="1"/>
    <xf borderId="72" fillId="3" fontId="11" numFmtId="164" xfId="0" applyBorder="1" applyFont="1" applyNumberFormat="1"/>
    <xf borderId="73" fillId="3" fontId="11" numFmtId="165" xfId="0" applyBorder="1" applyFont="1" applyNumberFormat="1"/>
    <xf borderId="73" fillId="3" fontId="11" numFmtId="164" xfId="0" applyBorder="1" applyFont="1" applyNumberFormat="1"/>
    <xf borderId="74" fillId="3" fontId="11" numFmtId="165" xfId="0" applyBorder="1" applyFont="1" applyNumberFormat="1"/>
    <xf borderId="75" fillId="2" fontId="4" numFmtId="0" xfId="0" applyBorder="1" applyFont="1"/>
    <xf borderId="76" fillId="4" fontId="1" numFmtId="164" xfId="0" applyBorder="1" applyFont="1" applyNumberFormat="1"/>
    <xf borderId="77" fillId="4" fontId="1" numFmtId="165" xfId="0" applyBorder="1" applyFont="1" applyNumberFormat="1"/>
    <xf borderId="77" fillId="4" fontId="1" numFmtId="164" xfId="0" applyBorder="1" applyFont="1" applyNumberFormat="1"/>
    <xf borderId="78" fillId="4" fontId="1" numFmtId="165" xfId="0" applyBorder="1" applyFont="1" applyNumberFormat="1"/>
    <xf borderId="79" fillId="2" fontId="2" numFmtId="0" xfId="0" applyBorder="1" applyFont="1"/>
    <xf borderId="76" fillId="3" fontId="1" numFmtId="164" xfId="0" applyBorder="1" applyFont="1" applyNumberFormat="1"/>
    <xf borderId="77" fillId="3" fontId="1" numFmtId="165" xfId="0" applyBorder="1" applyFont="1" applyNumberFormat="1"/>
    <xf borderId="77" fillId="3" fontId="1" numFmtId="164" xfId="0" applyBorder="1" applyFont="1" applyNumberFormat="1"/>
    <xf borderId="78" fillId="3" fontId="1" numFmtId="165" xfId="0" applyBorder="1" applyFont="1" applyNumberFormat="1"/>
    <xf borderId="70" fillId="2" fontId="4" numFmtId="0" xfId="0" applyBorder="1" applyFont="1"/>
    <xf borderId="52" fillId="4" fontId="1" numFmtId="164" xfId="0" applyBorder="1" applyFont="1" applyNumberFormat="1"/>
    <xf borderId="80" fillId="2" fontId="2" numFmtId="0" xfId="0" applyBorder="1" applyFont="1"/>
    <xf borderId="81" fillId="3" fontId="11" numFmtId="164" xfId="0" applyBorder="1" applyFont="1" applyNumberFormat="1"/>
    <xf borderId="77" fillId="3" fontId="11" numFmtId="165" xfId="0" applyBorder="1" applyFont="1" applyNumberFormat="1"/>
    <xf borderId="77" fillId="3" fontId="11" numFmtId="164" xfId="0" applyBorder="1" applyFont="1" applyNumberFormat="1"/>
    <xf borderId="78" fillId="3" fontId="11" numFmtId="165" xfId="0" applyBorder="1" applyFont="1" applyNumberFormat="1"/>
    <xf borderId="82" fillId="2" fontId="1" numFmtId="0" xfId="0" applyBorder="1" applyFont="1"/>
    <xf borderId="83" fillId="2" fontId="2" numFmtId="0" xfId="0" applyBorder="1" applyFont="1"/>
    <xf borderId="52" fillId="3" fontId="12" numFmtId="0" xfId="0" applyBorder="1" applyFont="1"/>
    <xf borderId="84" fillId="0" fontId="1" numFmtId="164" xfId="0" applyBorder="1" applyFont="1" applyNumberFormat="1"/>
    <xf borderId="52" fillId="4" fontId="12" numFmtId="0" xfId="0" applyBorder="1" applyFont="1"/>
    <xf borderId="31" fillId="4" fontId="1" numFmtId="164" xfId="0" applyBorder="1" applyFont="1" applyNumberFormat="1"/>
    <xf borderId="52" fillId="4" fontId="1" numFmtId="0" xfId="0" applyBorder="1" applyFont="1"/>
    <xf borderId="72" fillId="3" fontId="12" numFmtId="0" xfId="0" applyBorder="1" applyFont="1"/>
    <xf borderId="85" fillId="0" fontId="1" numFmtId="164" xfId="0" applyBorder="1" applyFont="1" applyNumberFormat="1"/>
    <xf borderId="82" fillId="2" fontId="2" numFmtId="0" xfId="0" applyBorder="1" applyFont="1"/>
    <xf borderId="31" fillId="3" fontId="1" numFmtId="164" xfId="0" applyBorder="1" applyFont="1" applyNumberFormat="1"/>
    <xf borderId="74" fillId="3" fontId="11" numFmtId="164" xfId="0" applyBorder="1" applyFont="1" applyNumberFormat="1"/>
    <xf borderId="28" fillId="2" fontId="1" numFmtId="0" xfId="0" applyBorder="1" applyFont="1"/>
    <xf borderId="86" fillId="2" fontId="14" numFmtId="0" xfId="0" applyAlignment="1" applyBorder="1" applyFont="1">
      <alignment horizontal="center"/>
    </xf>
    <xf borderId="87" fillId="0" fontId="15" numFmtId="0" xfId="0" applyBorder="1" applyFont="1"/>
    <xf borderId="88" fillId="0" fontId="15" numFmtId="0" xfId="0" applyBorder="1" applyFont="1"/>
    <xf borderId="89" fillId="0" fontId="15" numFmtId="0" xfId="0" applyBorder="1" applyFont="1"/>
    <xf borderId="68" fillId="2" fontId="2" numFmtId="0" xfId="0" applyBorder="1" applyFont="1"/>
    <xf borderId="67" fillId="2" fontId="2" numFmtId="164" xfId="0" applyBorder="1" applyFont="1" applyNumberFormat="1"/>
    <xf borderId="90" fillId="2" fontId="2" numFmtId="165" xfId="0" applyBorder="1" applyFont="1" applyNumberFormat="1"/>
    <xf borderId="91" fillId="2" fontId="2" numFmtId="165" xfId="0" applyBorder="1" applyFont="1" applyNumberFormat="1"/>
    <xf borderId="68" fillId="2" fontId="2" numFmtId="165" xfId="0" applyBorder="1" applyFont="1" applyNumberFormat="1"/>
    <xf borderId="92" fillId="2" fontId="2" numFmtId="0" xfId="0" applyBorder="1" applyFont="1"/>
    <xf borderId="28" fillId="3" fontId="1" numFmtId="0" xfId="0" applyBorder="1" applyFont="1"/>
    <xf borderId="93" fillId="3" fontId="1" numFmtId="165" xfId="0" applyBorder="1" applyFont="1" applyNumberFormat="1"/>
    <xf borderId="94" fillId="3" fontId="1" numFmtId="164" xfId="0" applyBorder="1" applyFont="1" applyNumberFormat="1"/>
    <xf borderId="95" fillId="3" fontId="1" numFmtId="165" xfId="0" applyBorder="1" applyFont="1" applyNumberFormat="1"/>
    <xf borderId="96" fillId="2" fontId="4" numFmtId="0" xfId="0" applyAlignment="1" applyBorder="1" applyFont="1">
      <alignment horizontal="left"/>
    </xf>
    <xf borderId="93" fillId="4" fontId="1" numFmtId="165" xfId="0" applyBorder="1" applyFont="1" applyNumberFormat="1"/>
    <xf borderId="93" fillId="7" fontId="1" numFmtId="165" xfId="0" applyBorder="1" applyFont="1" applyNumberFormat="1"/>
    <xf borderId="97" fillId="2" fontId="2" numFmtId="0" xfId="0" applyBorder="1" applyFont="1"/>
    <xf borderId="98" fillId="3" fontId="11" numFmtId="165" xfId="0" applyBorder="1" applyFont="1" applyNumberFormat="1"/>
    <xf borderId="96" fillId="2" fontId="4" numFmtId="0" xfId="0" applyBorder="1" applyFont="1"/>
    <xf borderId="99" fillId="4" fontId="1" numFmtId="165" xfId="0" applyBorder="1" applyFont="1" applyNumberFormat="1"/>
    <xf borderId="96" fillId="2" fontId="8" numFmtId="0" xfId="0" applyBorder="1" applyFont="1"/>
    <xf borderId="93" fillId="5" fontId="1" numFmtId="165" xfId="0" applyBorder="1" applyFont="1" applyNumberFormat="1"/>
    <xf borderId="100" fillId="2" fontId="2" numFmtId="0" xfId="0" applyBorder="1" applyFont="1"/>
    <xf borderId="72" fillId="7" fontId="11" numFmtId="164" xfId="0" applyBorder="1" applyFont="1" applyNumberFormat="1"/>
    <xf borderId="74" fillId="7" fontId="11" numFmtId="165" xfId="0" applyBorder="1" applyFont="1" applyNumberFormat="1"/>
    <xf borderId="98" fillId="7" fontId="11" numFmtId="165" xfId="0" applyBorder="1" applyFont="1" applyNumberFormat="1"/>
    <xf borderId="73" fillId="7" fontId="11" numFmtId="164" xfId="0" applyBorder="1" applyFont="1" applyNumberFormat="1"/>
    <xf borderId="77" fillId="5" fontId="1" numFmtId="164" xfId="0" applyBorder="1" applyFont="1" applyNumberFormat="1"/>
    <xf borderId="78" fillId="5" fontId="1" numFmtId="165" xfId="0" applyBorder="1" applyFont="1" applyNumberFormat="1"/>
    <xf borderId="99" fillId="5" fontId="1" numFmtId="165" xfId="0" applyBorder="1" applyFont="1" applyNumberFormat="1"/>
    <xf borderId="73" fillId="5" fontId="11" numFmtId="164" xfId="0" applyBorder="1" applyFont="1" applyNumberFormat="1"/>
    <xf borderId="74" fillId="5" fontId="11" numFmtId="165" xfId="0" applyBorder="1" applyFont="1" applyNumberFormat="1"/>
    <xf borderId="98" fillId="5" fontId="11" numFmtId="165" xfId="0" applyBorder="1" applyFont="1" applyNumberFormat="1"/>
    <xf borderId="72" fillId="5" fontId="11" numFmtId="164" xfId="0" applyBorder="1" applyFont="1" applyNumberFormat="1"/>
    <xf borderId="101" fillId="2" fontId="2" numFmtId="0" xfId="0" applyBorder="1" applyFont="1"/>
    <xf borderId="77" fillId="5" fontId="11" numFmtId="164" xfId="0" applyBorder="1" applyFont="1" applyNumberFormat="1"/>
    <xf borderId="78" fillId="5" fontId="11" numFmtId="165" xfId="0" applyBorder="1" applyFont="1" applyNumberFormat="1"/>
    <xf borderId="99" fillId="5" fontId="11" numFmtId="165" xfId="0" applyBorder="1" applyFont="1" applyNumberFormat="1"/>
    <xf borderId="28" fillId="7" fontId="1" numFmtId="165" xfId="0" applyBorder="1" applyFont="1" applyNumberFormat="1"/>
    <xf borderId="98" fillId="7" fontId="1" numFmtId="165" xfId="0" applyBorder="1" applyFont="1" applyNumberFormat="1"/>
    <xf borderId="81" fillId="5" fontId="11" numFmtId="164" xfId="0" applyBorder="1" applyFont="1" applyNumberFormat="1"/>
    <xf borderId="0" fillId="0" fontId="1" numFmtId="14"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betterplace.org/de/projects/124109-abrigarnos-juntos-waermedaemmungen-in-puebla-mexiko" TargetMode="External"/><Relationship Id="rId2" Type="http://schemas.openxmlformats.org/officeDocument/2006/relationships/hyperlink" Target="https://cl.techo.org/techo-chile-lanza-campana-para-reconstruccion-tras-los-incendios-en-region-de-valparaiso/" TargetMode="External"/><Relationship Id="rId3" Type="http://schemas.openxmlformats.org/officeDocument/2006/relationships/hyperlink" Target="https://www.betterplace.org/de/projects/129983-luz-al-barrio-lichter-fuer-lima" TargetMode="External"/><Relationship Id="rId4" Type="http://schemas.openxmlformats.org/officeDocument/2006/relationships/hyperlink" Target="https://www.betterplace.org/de/projects/137800-paso-a-paso-schritt-fuer-schritt-in-eine-gerechtere-welt" TargetMode="External"/><Relationship Id="rId5"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betterplace.org/de/projects/124109-abrigarnos-juntos-waermedaemmungen-in-puebla-mexiko" TargetMode="External"/><Relationship Id="rId2" Type="http://schemas.openxmlformats.org/officeDocument/2006/relationships/hyperlink" Target="https://cl.techo.org/techo-chile-lanza-campana-para-reconstruccion-tras-los-incendios-en-region-de-valparaiso/" TargetMode="External"/><Relationship Id="rId3" Type="http://schemas.openxmlformats.org/officeDocument/2006/relationships/hyperlink" Target="https://www.betterplace.org/de/projects/129983-luz-al-barrio-lichter-fuer-lima" TargetMode="External"/><Relationship Id="rId4" Type="http://schemas.openxmlformats.org/officeDocument/2006/relationships/hyperlink" Target="https://www.betterplace.org/de/projects/137800-paso-a-paso-schritt-fuer-schritt-in-eine-gerechtere-welt"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techo.org/" TargetMode="External"/><Relationship Id="rId10" Type="http://schemas.openxmlformats.org/officeDocument/2006/relationships/hyperlink" Target="http://techo.org/" TargetMode="External"/><Relationship Id="rId13" Type="http://schemas.openxmlformats.org/officeDocument/2006/relationships/hyperlink" Target="http://techo.org/" TargetMode="External"/><Relationship Id="rId12" Type="http://schemas.openxmlformats.org/officeDocument/2006/relationships/hyperlink" Target="http://techo.org/" TargetMode="External"/><Relationship Id="rId1" Type="http://schemas.openxmlformats.org/officeDocument/2006/relationships/comments" Target="../comments1.xml"/><Relationship Id="rId2" Type="http://schemas.openxmlformats.org/officeDocument/2006/relationships/hyperlink" Target="http://techo.org/" TargetMode="External"/><Relationship Id="rId3" Type="http://schemas.openxmlformats.org/officeDocument/2006/relationships/hyperlink" Target="http://techo.org/" TargetMode="External"/><Relationship Id="rId4" Type="http://schemas.openxmlformats.org/officeDocument/2006/relationships/hyperlink" Target="http://gut.org/" TargetMode="External"/><Relationship Id="rId9" Type="http://schemas.openxmlformats.org/officeDocument/2006/relationships/hyperlink" Target="http://betterplace.org/" TargetMode="External"/><Relationship Id="rId15" Type="http://schemas.openxmlformats.org/officeDocument/2006/relationships/hyperlink" Target="http://zweipm.de/" TargetMode="External"/><Relationship Id="rId14" Type="http://schemas.openxmlformats.org/officeDocument/2006/relationships/hyperlink" Target="http://techo.org/" TargetMode="External"/><Relationship Id="rId17" Type="http://schemas.openxmlformats.org/officeDocument/2006/relationships/vmlDrawing" Target="../drawings/vmlDrawing1.vml"/><Relationship Id="rId16" Type="http://schemas.openxmlformats.org/officeDocument/2006/relationships/drawing" Target="../drawings/drawing4.xml"/><Relationship Id="rId5" Type="http://schemas.openxmlformats.org/officeDocument/2006/relationships/hyperlink" Target="http://betterplace.org/" TargetMode="External"/><Relationship Id="rId6" Type="http://schemas.openxmlformats.org/officeDocument/2006/relationships/hyperlink" Target="http://gut.org/" TargetMode="External"/><Relationship Id="rId7" Type="http://schemas.openxmlformats.org/officeDocument/2006/relationships/hyperlink" Target="http://betterplace.org/" TargetMode="External"/><Relationship Id="rId8" Type="http://schemas.openxmlformats.org/officeDocument/2006/relationships/hyperlink" Target="http://gut.or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betterplace.org/de/projects/116107" TargetMode="External"/><Relationship Id="rId2" Type="http://schemas.openxmlformats.org/officeDocument/2006/relationships/hyperlink" Target="https://www.betterplace.org/de/projects/124109-abrigarnos-juntos-waermedaemmungen-in-puebla-mexiko" TargetMode="External"/><Relationship Id="rId3" Type="http://schemas.openxmlformats.org/officeDocument/2006/relationships/hyperlink" Target="https://www.betterplace.org/de/projects/129983-luz-al-barrio-lichter-fuer-lima"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gut.org/" TargetMode="External"/><Relationship Id="rId2" Type="http://schemas.openxmlformats.org/officeDocument/2006/relationships/hyperlink" Target="http://gut.org/"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86"/>
    <col customWidth="1" min="2" max="2" width="39.43"/>
    <col customWidth="1" min="3" max="3" width="15.57"/>
    <col customWidth="1" min="4" max="4" width="10.71"/>
    <col customWidth="1" min="5" max="5" width="16.43"/>
    <col customWidth="1" min="6" max="6" width="10.71"/>
    <col customWidth="1" min="7" max="7" width="4.71"/>
    <col customWidth="1" min="8" max="8" width="15.14"/>
    <col customWidth="1" min="9" max="20" width="10.71"/>
  </cols>
  <sheetData>
    <row r="1" ht="14.25" customHeight="1">
      <c r="C1" s="1"/>
      <c r="D1" s="2"/>
      <c r="E1" s="1"/>
      <c r="F1" s="2"/>
    </row>
    <row r="2" ht="14.25" customHeight="1">
      <c r="B2" s="3"/>
      <c r="C2" s="4" t="s">
        <v>0</v>
      </c>
      <c r="D2" s="5" t="s">
        <v>1</v>
      </c>
      <c r="E2" s="4" t="s">
        <v>2</v>
      </c>
      <c r="F2" s="6" t="s">
        <v>1</v>
      </c>
      <c r="H2" s="7" t="s">
        <v>3</v>
      </c>
    </row>
    <row r="3" ht="14.25" customHeight="1">
      <c r="B3" s="8" t="s">
        <v>4</v>
      </c>
      <c r="C3" s="9"/>
      <c r="D3" s="10"/>
      <c r="E3" s="9"/>
      <c r="F3" s="11"/>
    </row>
    <row r="4" ht="14.25" customHeight="1">
      <c r="B4" s="12" t="s">
        <v>5</v>
      </c>
      <c r="C4" s="13">
        <f>C6</f>
        <v>2037.37</v>
      </c>
      <c r="D4" s="14">
        <f>C4/$C$49</f>
        <v>0.09420793469</v>
      </c>
      <c r="E4" s="15">
        <f>E5</f>
        <v>-145</v>
      </c>
      <c r="F4" s="16">
        <f t="shared" ref="F4:F15" si="1">E4/$E$49</f>
        <v>0.01253588939</v>
      </c>
    </row>
    <row r="5" ht="14.25" customHeight="1">
      <c r="B5" s="17" t="s">
        <v>6</v>
      </c>
      <c r="C5" s="18">
        <f>SUMIFS('Umsätze 2024'!$G$2:$G$123,'Umsätze 2024'!$E$2:$E$123,$B5,'Umsätze 2024'!$G$2:$G$123,"&gt;0")</f>
        <v>0</v>
      </c>
      <c r="D5" s="19"/>
      <c r="E5" s="20">
        <f>SUMIF('Umsätze 2024'!E2:E123,B5,'Umsätze 2024'!G2:G123)</f>
        <v>-145</v>
      </c>
      <c r="F5" s="21">
        <f t="shared" si="1"/>
        <v>0.01253588939</v>
      </c>
      <c r="H5" s="22" t="s">
        <v>7</v>
      </c>
    </row>
    <row r="6" ht="14.25" customHeight="1">
      <c r="B6" s="17" t="s">
        <v>8</v>
      </c>
      <c r="C6" s="23">
        <v>2037.37</v>
      </c>
      <c r="D6" s="24"/>
      <c r="E6" s="23">
        <v>0.0</v>
      </c>
      <c r="F6" s="25">
        <f t="shared" si="1"/>
        <v>0</v>
      </c>
      <c r="H6" s="22" t="s">
        <v>9</v>
      </c>
    </row>
    <row r="7" ht="14.25" customHeight="1">
      <c r="B7" s="26" t="s">
        <v>10</v>
      </c>
      <c r="C7" s="27">
        <f>SUMIFS('Umsätze 2024'!$G$2:$G$123,'Umsätze 2024'!$D$2:$D$123,$B7,'Umsätze 2024'!$G$2:$G$123,"&gt;0")</f>
        <v>3505</v>
      </c>
      <c r="D7" s="28">
        <f t="shared" ref="D7:D8" si="2">C7/$C$49</f>
        <v>0.1620711069</v>
      </c>
      <c r="E7" s="27">
        <f>SUMIFS('Umsätze 2024'!$G$2:$G$123,'Umsätze 2024'!$D$2:$D$123,$B7,'Umsätze 2024'!$G$2:$G$123,"&lt;0")</f>
        <v>0</v>
      </c>
      <c r="F7" s="29">
        <f t="shared" si="1"/>
        <v>0</v>
      </c>
    </row>
    <row r="8" ht="14.25" customHeight="1">
      <c r="B8" s="12" t="s">
        <v>11</v>
      </c>
      <c r="C8" s="30">
        <f>SUMIFS('Umsätze 2024'!$G$2:$G$123,'Umsätze 2024'!$D$2:$D$123,$B8,'Umsätze 2024'!$G$2:$G$123,"&gt;0")</f>
        <v>14483.52</v>
      </c>
      <c r="D8" s="31">
        <f t="shared" si="2"/>
        <v>0.6697175801</v>
      </c>
      <c r="E8" s="30">
        <f>E9+E10+E11+E12</f>
        <v>-7840.49</v>
      </c>
      <c r="F8" s="16">
        <f t="shared" si="1"/>
        <v>0.6778449336</v>
      </c>
      <c r="H8" s="22" t="s">
        <v>12</v>
      </c>
    </row>
    <row r="9" ht="14.25" customHeight="1">
      <c r="B9" s="32" t="s">
        <v>13</v>
      </c>
      <c r="C9" s="18">
        <f>SUMIFS('Umsätze 2024'!$G$2:$G$123,'Umsätze 2024'!$E$2:$E$123,$B9,'Umsätze 2024'!$G$2:$G$123,"&gt;0")-2735</f>
        <v>2899.5</v>
      </c>
      <c r="D9" s="19"/>
      <c r="E9" s="33">
        <v>-92.8</v>
      </c>
      <c r="F9" s="21">
        <f t="shared" si="1"/>
        <v>0.008022969208</v>
      </c>
      <c r="H9" s="34" t="s">
        <v>14</v>
      </c>
    </row>
    <row r="10" ht="14.25" customHeight="1">
      <c r="B10" s="32" t="s">
        <v>15</v>
      </c>
      <c r="C10" s="35">
        <f>SUMIFS('Umsätze 2024'!$G$2:$G$123,'Umsätze 2024'!$E$2:$E$123,$B10,'Umsätze 2024'!$G$2:$G$123,"&gt;0")-2190</f>
        <v>1290.02</v>
      </c>
      <c r="D10" s="24"/>
      <c r="E10" s="35">
        <f>SUMIFS('Umsätze 2024'!$G$2:$G$123,'Umsätze 2024'!$E$2:$E$123,$B10,'Umsätze 2024'!$G$2:$G$123,"&lt;0")+2190</f>
        <v>-2217.19</v>
      </c>
      <c r="F10" s="25">
        <f t="shared" si="1"/>
        <v>0.1916858523</v>
      </c>
      <c r="H10" s="34" t="s">
        <v>16</v>
      </c>
    </row>
    <row r="11" ht="14.25" customHeight="1">
      <c r="B11" s="32" t="s">
        <v>17</v>
      </c>
      <c r="C11" s="18">
        <f>SUMIFS('Umsätze 2024'!$G$2:$G$123,'Umsätze 2024'!$E$2:$E$123,$B11,'Umsätze 2024'!$G$2:$G$123,"&gt;0")</f>
        <v>3985</v>
      </c>
      <c r="D11" s="19"/>
      <c r="E11" s="20">
        <f>SUMIFS('Umsätze 2024'!$G$2:$G$123,'Umsätze 2024'!$E$2:$E$123,$B11,'Umsätze 2024'!$G$2:$G$123,"&lt;0")</f>
        <v>-5530.5</v>
      </c>
      <c r="F11" s="21">
        <f t="shared" si="1"/>
        <v>0.4781361121</v>
      </c>
      <c r="H11" s="34" t="s">
        <v>18</v>
      </c>
    </row>
    <row r="12" ht="14.25" customHeight="1">
      <c r="B12" s="32" t="s">
        <v>19</v>
      </c>
      <c r="C12" s="35">
        <f>SUMIFS('Umsätze 2024'!$G$2:$G$123,'Umsätze 2024'!$E$2:$E$123,$B12,'Umsätze 2024'!$G$2:$G$123,"&gt;0")</f>
        <v>1384</v>
      </c>
      <c r="D12" s="24"/>
      <c r="E12" s="35">
        <f>SUMIFS('Umsätze 2024'!$G$2:$G$123,'Umsätze 2024'!$E$2:$E$123,$B12,'Umsätze 2024'!$G$2:$G$123,"&lt;0")</f>
        <v>0</v>
      </c>
      <c r="F12" s="25">
        <f t="shared" si="1"/>
        <v>0</v>
      </c>
      <c r="H12" s="34" t="s">
        <v>20</v>
      </c>
    </row>
    <row r="13" ht="14.25" customHeight="1">
      <c r="B13" s="12" t="s">
        <v>21</v>
      </c>
      <c r="C13" s="27">
        <f>SUMIFS('Umsätze 2024'!$G$2:$G$123,'Umsätze 2024'!$D$2:$D$123,$B13,'Umsätze 2024'!$G$2:$G$123,"&gt;0")</f>
        <v>0</v>
      </c>
      <c r="D13" s="28">
        <f t="shared" ref="D13:D15" si="3">C13/$C$49</f>
        <v>0</v>
      </c>
      <c r="E13" s="27">
        <f>SUMIFS('Umsätze 2024'!$G$2:$G$123,'Umsätze 2024'!$D$2:$D$123,$B13,'Umsätze 2024'!$G$2:$G$123,"&lt;0")</f>
        <v>-304.16</v>
      </c>
      <c r="F13" s="29">
        <f t="shared" si="1"/>
        <v>0.02629597321</v>
      </c>
    </row>
    <row r="14" ht="14.25" customHeight="1">
      <c r="B14" s="12" t="s">
        <v>22</v>
      </c>
      <c r="C14" s="30">
        <f>SUMIFS('Umsätze 2024'!$G$2:$G$123,'Umsätze 2024'!$D$2:$D$123,$B14,'Umsätze 2024'!$G$2:$G$123,"&gt;0")</f>
        <v>0</v>
      </c>
      <c r="D14" s="31">
        <f t="shared" si="3"/>
        <v>0</v>
      </c>
      <c r="E14" s="30">
        <f>SUMIFS('Umsätze 2024'!$G$2:$G$123,'Umsätze 2024'!$D$2:$D$123,$B14,'Umsätze 2024'!$G$2:$G$123,"&lt;0")</f>
        <v>-64.76</v>
      </c>
      <c r="F14" s="16">
        <f t="shared" si="1"/>
        <v>0.005598787563</v>
      </c>
    </row>
    <row r="15" ht="14.25" customHeight="1">
      <c r="B15" s="12" t="s">
        <v>23</v>
      </c>
      <c r="C15" s="27">
        <f>SUMIFS('Umsätze 2024'!$G$2:$G$123,'Umsätze 2024'!$D$2:$D$123,$B15,'Umsätze 2024'!$G$2:$G$123,"&gt;0")</f>
        <v>0</v>
      </c>
      <c r="D15" s="36">
        <f t="shared" si="3"/>
        <v>0</v>
      </c>
      <c r="E15" s="27">
        <f>SUMIFS('Umsätze 2024'!$G$2:$G$123,'Umsätze 2024'!$D$2:$D$123,$B15,'Umsätze 2024'!$G$2:$G$123,"&lt;0")</f>
        <v>-345.88</v>
      </c>
      <c r="F15" s="29">
        <f t="shared" si="1"/>
        <v>0.02990285118</v>
      </c>
    </row>
    <row r="16" ht="14.25" customHeight="1">
      <c r="B16" s="17" t="s">
        <v>24</v>
      </c>
      <c r="C16" s="37">
        <f>SUMIFS('Umsätze 2024'!$G$2:$G$123,'Umsätze 2024'!$D$2:$D$123,$B16,'Umsätze 2024'!$G$2:$G$123,"&gt;0")</f>
        <v>0</v>
      </c>
      <c r="D16" s="24"/>
      <c r="E16" s="35">
        <f>SUMIFS('Umsätze 2024'!$G$2:$G$123,'Umsätze 2024'!$E$2:$E$123,$B16,'Umsätze 2024'!$G$2:$G$123,"&lt;0")</f>
        <v>-61.24</v>
      </c>
      <c r="F16" s="25"/>
    </row>
    <row r="17" ht="14.25" customHeight="1">
      <c r="B17" s="17" t="s">
        <v>25</v>
      </c>
      <c r="C17" s="18">
        <f>SUMIFS('Umsätze 2024'!$G$2:$G$123,'Umsätze 2024'!$D$2:$D$123,$B17,'Umsätze 2024'!$G$2:$G$123,"&gt;0")</f>
        <v>0</v>
      </c>
      <c r="D17" s="19"/>
      <c r="E17" s="20">
        <f>SUMIFS('Umsätze 2024'!$G$2:$G$123,'Umsätze 2024'!$E$2:$E$123,$B17,'Umsätze 2024'!$G$2:$G$123,"&lt;0")</f>
        <v>0</v>
      </c>
      <c r="F17" s="38"/>
    </row>
    <row r="18" ht="14.25" customHeight="1">
      <c r="B18" s="17" t="s">
        <v>26</v>
      </c>
      <c r="C18" s="37">
        <f>SUMIFS('Umsätze 2024'!$G$2:$G$123,'Umsätze 2024'!$D$2:$D$123,$B18,'Umsätze 2024'!$G$2:$G$123,"&gt;0")</f>
        <v>0</v>
      </c>
      <c r="D18" s="24"/>
      <c r="E18" s="35">
        <f>SUMIFS('Umsätze 2024'!$G$2:$G$123,'Umsätze 2024'!$E$2:$E$123,$B18,'Umsätze 2024'!$G$2:$G$123,"&lt;0")</f>
        <v>-140.64</v>
      </c>
      <c r="F18" s="25"/>
    </row>
    <row r="19" ht="14.25" customHeight="1">
      <c r="B19" s="17" t="s">
        <v>27</v>
      </c>
      <c r="C19" s="18">
        <f>SUMIFS('Umsätze 2024'!$G$2:$G$123,'Umsätze 2024'!$D$2:$D$123,$B19,'Umsätze 2024'!$G$2:$G$123,"&gt;0")</f>
        <v>0</v>
      </c>
      <c r="D19" s="19"/>
      <c r="E19" s="20">
        <f>SUMIFS('Umsätze 2024'!$G$2:$G$123,'Umsätze 2024'!$E$2:$E$123,$B19,'Umsätze 2024'!$G$2:$G$123,"&lt;0")</f>
        <v>-144</v>
      </c>
      <c r="F19" s="38"/>
    </row>
    <row r="20" ht="14.25" customHeight="1">
      <c r="B20" s="12" t="s">
        <v>28</v>
      </c>
      <c r="C20" s="30">
        <f>SUMIFS('Umsätze 2024'!$G$2:$G$123,'Umsätze 2024'!$D$2:$D$123,$B20,'Umsätze 2024'!$G$2:$G$123,"&gt;0")</f>
        <v>0</v>
      </c>
      <c r="D20" s="31">
        <f t="shared" ref="D20:D21" si="4">C20/$C$49</f>
        <v>0</v>
      </c>
      <c r="E20" s="30">
        <f>SUMIFS('Umsätze 2024'!$G$2:$G$123,'Umsätze 2024'!$D$2:$D$123,$B20,'Umsätze 2024'!$G$2:$G$123,"&lt;0")</f>
        <v>-549</v>
      </c>
      <c r="F20" s="16">
        <f t="shared" ref="F20:F21" si="5">E20/$E$49</f>
        <v>0.04746347085</v>
      </c>
    </row>
    <row r="21" ht="14.25" customHeight="1">
      <c r="B21" s="12" t="s">
        <v>29</v>
      </c>
      <c r="C21" s="27">
        <f>SUMIFS('Umsätze 2024'!$G$2:$G$123,'Umsätze 2024'!$D$2:$D$123,$B21,'Umsätze 2024'!$G$2:$G$123,"&gt;0")</f>
        <v>0</v>
      </c>
      <c r="D21" s="28">
        <f t="shared" si="4"/>
        <v>0</v>
      </c>
      <c r="E21" s="27">
        <f>SUMIFS('Umsätze 2024'!$G$2:$G$123,'Umsätze 2024'!$D$2:$D$123,$B21,'Umsätze 2024'!$G$2:$G$123,"&lt;0")</f>
        <v>0</v>
      </c>
      <c r="F21" s="29">
        <f t="shared" si="5"/>
        <v>0</v>
      </c>
    </row>
    <row r="22" ht="14.25" customHeight="1">
      <c r="B22" s="39"/>
      <c r="C22" s="15"/>
      <c r="D22" s="14"/>
      <c r="E22" s="15"/>
      <c r="F22" s="16"/>
    </row>
    <row r="23" ht="14.25" customHeight="1">
      <c r="B23" s="40" t="s">
        <v>30</v>
      </c>
      <c r="C23" s="41">
        <f>SUM(C4,C7,C8,C13,C14,C15,C20,C21)</f>
        <v>20025.89</v>
      </c>
      <c r="D23" s="42">
        <f>C23/$C$49</f>
        <v>0.9259966217</v>
      </c>
      <c r="E23" s="41">
        <f>SUM(E4,E7,E8,E13,E14,E15,E20,E21)</f>
        <v>-9249.29</v>
      </c>
      <c r="F23" s="43">
        <f>E23/$E$49</f>
        <v>0.7996419058</v>
      </c>
    </row>
    <row r="24" ht="14.25" customHeight="1">
      <c r="B24" s="39"/>
      <c r="C24" s="15"/>
      <c r="D24" s="14"/>
      <c r="E24" s="15"/>
      <c r="F24" s="16"/>
    </row>
    <row r="25" ht="14.25" customHeight="1">
      <c r="B25" s="8" t="s">
        <v>31</v>
      </c>
      <c r="C25" s="9"/>
      <c r="D25" s="44"/>
      <c r="E25" s="9"/>
      <c r="F25" s="45"/>
    </row>
    <row r="26" ht="14.25" customHeight="1">
      <c r="B26" s="12" t="s">
        <v>32</v>
      </c>
      <c r="C26" s="30">
        <f>SUMIFS('Umsätze 2024'!$G$2:$G$123,'Umsätze 2024'!$D$2:$D$123,$B26,'Umsätze 2024'!$G$2:$G$123,"&gt;0")</f>
        <v>0</v>
      </c>
      <c r="D26" s="31">
        <f t="shared" ref="D26:D29" si="6">C26/$C$49</f>
        <v>0</v>
      </c>
      <c r="E26" s="30">
        <f>SUMIFS('Umsätze 2024'!$G$2:$G$123,'Umsätze 2024'!$D$2:$D$123,$B26,'Umsätze 2024'!$G$2:$G$123,"&lt;0")</f>
        <v>-185</v>
      </c>
      <c r="F26" s="46">
        <f t="shared" ref="F26:F29" si="7">E26/$E$49</f>
        <v>0.01599406577</v>
      </c>
    </row>
    <row r="27" ht="14.25" customHeight="1">
      <c r="B27" s="12" t="s">
        <v>33</v>
      </c>
      <c r="C27" s="27">
        <f>SUMIFS('Umsätze 2024'!$G$2:$G$123,'Umsätze 2024'!$D$2:$D$123,$B27,'Umsätze 2024'!$G$2:$G$123,"&gt;0")</f>
        <v>0</v>
      </c>
      <c r="D27" s="28">
        <f t="shared" si="6"/>
        <v>0</v>
      </c>
      <c r="E27" s="27">
        <f>SUMIFS('Umsätze 2024'!$G$2:$G$123,'Umsätze 2024'!$D$2:$D$123,$B27,'Umsätze 2024'!$G$2:$G$123,"&lt;0")</f>
        <v>0</v>
      </c>
      <c r="F27" s="29">
        <f t="shared" si="7"/>
        <v>0</v>
      </c>
    </row>
    <row r="28" ht="14.25" customHeight="1">
      <c r="B28" s="12" t="s">
        <v>34</v>
      </c>
      <c r="C28" s="30">
        <f>SUMIFS('Umsätze 2024'!$G$2:$G$123,'Umsätze 2024'!$D$2:$D$123,$B28,'Umsätze 2024'!$G$2:$G$123,"&gt;0")</f>
        <v>0</v>
      </c>
      <c r="D28" s="31">
        <f t="shared" si="6"/>
        <v>0</v>
      </c>
      <c r="E28" s="30">
        <v>-1100.0</v>
      </c>
      <c r="F28" s="46">
        <f t="shared" si="7"/>
        <v>0.09509985052</v>
      </c>
      <c r="H28" s="22" t="s">
        <v>35</v>
      </c>
    </row>
    <row r="29" ht="14.25" customHeight="1">
      <c r="B29" s="12" t="s">
        <v>36</v>
      </c>
      <c r="C29" s="27">
        <f>SUMIFS('Umsätze 2024'!$G$2:$G$123,'Umsätze 2024'!$D$2:$D$123,$B29,'Umsätze 2024'!$G$2:$G$123,"&gt;0")</f>
        <v>0</v>
      </c>
      <c r="D29" s="28">
        <f t="shared" si="6"/>
        <v>0</v>
      </c>
      <c r="E29" s="27">
        <f>SUMIFS('Umsätze 2024'!$G$3:$G$123,'Umsätze 2024'!$D$3:$D$123,$B27,'Umsätze 2024'!$G$3:$G$123,"&lt;0")</f>
        <v>0</v>
      </c>
      <c r="F29" s="29">
        <f t="shared" si="7"/>
        <v>0</v>
      </c>
    </row>
    <row r="30" ht="14.25" customHeight="1">
      <c r="B30" s="39"/>
      <c r="C30" s="15"/>
      <c r="D30" s="14"/>
      <c r="E30" s="15"/>
      <c r="F30" s="16"/>
    </row>
    <row r="31" ht="14.25" customHeight="1">
      <c r="B31" s="40" t="s">
        <v>30</v>
      </c>
      <c r="C31" s="41">
        <f>SUM(C26:C29)</f>
        <v>0</v>
      </c>
      <c r="D31" s="42">
        <f>C31/$C$49</f>
        <v>0</v>
      </c>
      <c r="E31" s="41">
        <f>SUM(E26:E29)-E28</f>
        <v>-185</v>
      </c>
      <c r="F31" s="43">
        <f>E31/$E$49</f>
        <v>0.01599406577</v>
      </c>
    </row>
    <row r="32" ht="14.25" customHeight="1">
      <c r="B32" s="39"/>
      <c r="C32" s="15"/>
      <c r="D32" s="14"/>
      <c r="E32" s="15"/>
      <c r="F32" s="16"/>
    </row>
    <row r="33" ht="14.25" customHeight="1">
      <c r="B33" s="8" t="s">
        <v>37</v>
      </c>
      <c r="C33" s="9"/>
      <c r="D33" s="44"/>
      <c r="E33" s="9"/>
      <c r="F33" s="45"/>
    </row>
    <row r="34" ht="14.25" customHeight="1">
      <c r="B34" s="12" t="s">
        <v>38</v>
      </c>
      <c r="C34" s="30">
        <f>SUMIFS('Umsätze 2024'!$G$2:$G$123,'Umsätze 2024'!$D$2:$D$123,$B34,'Umsätze 2024'!$G$2:$G$123,"&gt;0")</f>
        <v>520</v>
      </c>
      <c r="D34" s="31">
        <f t="shared" ref="D34:D38" si="8">C34/$C$49</f>
        <v>0.02404478619</v>
      </c>
      <c r="E34" s="30">
        <f>SUMIFS('Umsätze 2024'!$G$2:$G$123,'Umsätze 2024'!$D$2:$D$123,$B34,'Umsätze 2024'!$G$2:$G$123,"&lt;0")</f>
        <v>-644.5</v>
      </c>
      <c r="F34" s="46">
        <f t="shared" ref="F34:F38" si="9">E34/$E$49</f>
        <v>0.05571986696</v>
      </c>
    </row>
    <row r="35" ht="14.25" customHeight="1">
      <c r="B35" s="47" t="s">
        <v>39</v>
      </c>
      <c r="C35" s="27">
        <f>SUMIFS('Umsätze 2024'!$G$2:$G$123,'Umsätze 2024'!$D$2:$D$123,$B35,'Umsätze 2024'!$G$2:$G$123,"&gt;0")</f>
        <v>1052.42</v>
      </c>
      <c r="D35" s="28">
        <f t="shared" si="8"/>
        <v>0.04866387285</v>
      </c>
      <c r="E35" s="27">
        <f>SUMIFS('Umsätze 2024'!$G$2:$G$123,'Umsätze 2024'!$D$2:$D$123,$B35,'Umsätze 2024'!$G$2:$G$123,"&lt;0")</f>
        <v>-1488</v>
      </c>
      <c r="F35" s="29">
        <f t="shared" si="9"/>
        <v>0.1286441614</v>
      </c>
    </row>
    <row r="36" ht="14.25" customHeight="1">
      <c r="B36" s="12" t="s">
        <v>40</v>
      </c>
      <c r="C36" s="30">
        <f>SUMIFS('Umsätze 2024'!$G$2:$G$123,'Umsätze 2024'!$D$2:$D$123,$B36,'Umsätze 2024'!$G$2:$G$123,"&gt;0")</f>
        <v>0</v>
      </c>
      <c r="D36" s="31">
        <f t="shared" si="8"/>
        <v>0</v>
      </c>
      <c r="E36" s="30">
        <f>SUMIFS('Umsätze 2024'!$G$2:$G$123,'Umsätze 2024'!$D$2:$D$123,$B36,'Umsätze 2024'!$G$2:$G$123,"&lt;0")</f>
        <v>0</v>
      </c>
      <c r="F36" s="46">
        <f t="shared" si="9"/>
        <v>0</v>
      </c>
    </row>
    <row r="37" ht="14.25" customHeight="1">
      <c r="B37" s="26" t="s">
        <v>41</v>
      </c>
      <c r="C37" s="27">
        <f>SUMIFS('Umsätze 2024'!$G$2:$G$123,'Umsätze 2024'!$D$2:$D$123,$B37,'Umsätze 2024'!$G$2:$G$123,"&gt;0")</f>
        <v>0</v>
      </c>
      <c r="D37" s="28">
        <f t="shared" si="8"/>
        <v>0</v>
      </c>
      <c r="E37" s="27">
        <f>SUMIFS('Umsätze 2024'!$G$2:$G$123,'Umsätze 2024'!$D$2:$D$123,$B37,'Umsätze 2024'!$G$2:$G$123,"&lt;0")</f>
        <v>0</v>
      </c>
      <c r="F37" s="29">
        <f t="shared" si="9"/>
        <v>0</v>
      </c>
    </row>
    <row r="38" ht="14.25" customHeight="1">
      <c r="B38" s="12" t="s">
        <v>29</v>
      </c>
      <c r="C38" s="30">
        <f>SUMIFS('Umsätze 2024'!$G$2:$G$123,'Umsätze 2024'!$D$2:$D$123,$B38,'Umsätze 2024'!$G$2:$G$123,"&gt;0")</f>
        <v>0</v>
      </c>
      <c r="D38" s="31">
        <f t="shared" si="8"/>
        <v>0</v>
      </c>
      <c r="E38" s="30">
        <f>SUMIFS('Umsätze 2024'!$G$2:$G$123,'Umsätze 2024'!$D$2:$D$123,$B38,'Umsätze 2024'!$G$2:$G$123,"&lt;0")</f>
        <v>0</v>
      </c>
      <c r="F38" s="46">
        <f t="shared" si="9"/>
        <v>0</v>
      </c>
    </row>
    <row r="39" ht="14.25" customHeight="1">
      <c r="B39" s="39"/>
      <c r="C39" s="48"/>
      <c r="D39" s="49"/>
      <c r="E39" s="48"/>
      <c r="F39" s="50"/>
    </row>
    <row r="40" ht="14.25" customHeight="1">
      <c r="B40" s="40" t="s">
        <v>30</v>
      </c>
      <c r="C40" s="51">
        <f>SUM(C34:C38)</f>
        <v>1572.42</v>
      </c>
      <c r="D40" s="52">
        <f>C40/$C$49</f>
        <v>0.07270865904</v>
      </c>
      <c r="E40" s="51">
        <f>SUM(E34:E38)</f>
        <v>-2132.5</v>
      </c>
      <c r="F40" s="53">
        <f>E40/$E$49</f>
        <v>0.1843640284</v>
      </c>
    </row>
    <row r="41" ht="14.25" customHeight="1">
      <c r="B41" s="39"/>
      <c r="C41" s="27"/>
      <c r="D41" s="28"/>
      <c r="E41" s="27"/>
      <c r="F41" s="29"/>
    </row>
    <row r="42" ht="14.25" customHeight="1">
      <c r="B42" s="8" t="s">
        <v>42</v>
      </c>
      <c r="C42" s="54"/>
      <c r="D42" s="55"/>
      <c r="E42" s="54"/>
      <c r="F42" s="56"/>
    </row>
    <row r="43" ht="14.25" customHeight="1">
      <c r="B43" s="47" t="s">
        <v>43</v>
      </c>
      <c r="C43" s="48">
        <f>SUMIFS('Umsätze 2024'!$G$2:$G$123,'Umsätze 2024'!$D$2:$D$123,$B43,'Umsätze 2024'!$G$2:$G$123,"&gt;0")</f>
        <v>28</v>
      </c>
      <c r="D43" s="49">
        <f>C43/C49</f>
        <v>0.001294719256</v>
      </c>
      <c r="E43" s="48">
        <f>SUMIFS('Umsätze 2024'!$G$2:$G$123,'Umsätze 2024'!$D$2:$D$123,$B43,'Umsätze 2024'!$G$2:$G$123,"&lt;0")</f>
        <v>0</v>
      </c>
      <c r="F43" s="50"/>
    </row>
    <row r="44" ht="14.25" customHeight="1">
      <c r="B44" s="47" t="s">
        <v>44</v>
      </c>
      <c r="C44" s="30">
        <f>SUMIFS('Umsätze 2024'!$G$3:$G$123,'Umsätze 2024'!$D$3:$D$123,$B44,'Umsätze 2024'!$G$3:$G$123,"&gt;0")</f>
        <v>0</v>
      </c>
      <c r="D44" s="31">
        <f>C44/C49</f>
        <v>0</v>
      </c>
      <c r="E44" s="30">
        <f>SUMIFS('Umsätze 2024'!$G$3:$G$123,'Umsätze 2024'!$D$3:$D$123,$B44,'Umsätze 2024'!$G$3:$G$123,"&lt;0")</f>
        <v>0</v>
      </c>
      <c r="F44" s="46"/>
    </row>
    <row r="45" ht="14.25" customHeight="1">
      <c r="B45" s="26"/>
      <c r="C45" s="48"/>
      <c r="D45" s="49"/>
      <c r="E45" s="48"/>
      <c r="F45" s="50"/>
    </row>
    <row r="46" ht="14.25" customHeight="1">
      <c r="B46" s="26"/>
      <c r="C46" s="30"/>
      <c r="D46" s="31"/>
      <c r="E46" s="30"/>
      <c r="F46" s="46"/>
    </row>
    <row r="47" ht="14.25" customHeight="1">
      <c r="B47" s="40" t="s">
        <v>30</v>
      </c>
      <c r="C47" s="57">
        <f>SUM(C43:C44)</f>
        <v>28</v>
      </c>
      <c r="D47" s="58">
        <f>C47/$C$49</f>
        <v>0.001294719256</v>
      </c>
      <c r="E47" s="57">
        <f>SUM(E43:E44)</f>
        <v>0</v>
      </c>
      <c r="F47" s="59">
        <f>E47/$E$49</f>
        <v>0</v>
      </c>
    </row>
    <row r="48" ht="14.25" customHeight="1">
      <c r="B48" s="39"/>
      <c r="C48" s="30"/>
      <c r="D48" s="31"/>
      <c r="E48" s="30"/>
      <c r="F48" s="46"/>
    </row>
    <row r="49" ht="14.25" customHeight="1">
      <c r="B49" s="3" t="s">
        <v>45</v>
      </c>
      <c r="C49" s="60">
        <f>SUM(C23,C31,C40,C47)</f>
        <v>21626.31</v>
      </c>
      <c r="D49" s="61">
        <f>C49/$C$49</f>
        <v>1</v>
      </c>
      <c r="E49" s="60">
        <f>SUM(E23,E31,E40,E47)</f>
        <v>-11566.79</v>
      </c>
      <c r="F49" s="62">
        <f>E49/$E$49</f>
        <v>1</v>
      </c>
    </row>
    <row r="50" ht="14.25" customHeight="1">
      <c r="C50" s="1"/>
      <c r="D50" s="2"/>
      <c r="E50" s="1"/>
      <c r="F50" s="2"/>
    </row>
    <row r="51" ht="14.25" customHeight="1">
      <c r="B51" s="8"/>
      <c r="C51" s="63" t="s">
        <v>46</v>
      </c>
      <c r="D51" s="2"/>
      <c r="E51" s="1"/>
      <c r="F51" s="2"/>
    </row>
    <row r="52" ht="14.25" customHeight="1">
      <c r="B52" s="64" t="s">
        <v>47</v>
      </c>
      <c r="C52" s="65">
        <v>8585.39</v>
      </c>
      <c r="D52" s="2"/>
      <c r="E52" s="1"/>
      <c r="F52" s="2"/>
      <c r="H52" s="22" t="s">
        <v>48</v>
      </c>
    </row>
    <row r="53" ht="14.25" customHeight="1">
      <c r="B53" s="66" t="s">
        <v>49</v>
      </c>
      <c r="C53" s="67">
        <f>C49</f>
        <v>21626.31</v>
      </c>
      <c r="D53" s="2"/>
      <c r="E53" s="1"/>
      <c r="F53" s="2"/>
    </row>
    <row r="54" ht="14.25" customHeight="1">
      <c r="B54" s="64" t="s">
        <v>50</v>
      </c>
      <c r="C54" s="68">
        <f>E49</f>
        <v>-11566.79</v>
      </c>
      <c r="D54" s="2"/>
      <c r="E54" s="1"/>
      <c r="F54" s="2"/>
    </row>
    <row r="55" ht="14.25" customHeight="1">
      <c r="B55" s="69"/>
      <c r="C55" s="67"/>
      <c r="D55" s="2"/>
      <c r="E55" s="70"/>
      <c r="F55" s="2"/>
    </row>
    <row r="56" ht="14.25" customHeight="1">
      <c r="B56" s="71" t="s">
        <v>51</v>
      </c>
      <c r="C56" s="72">
        <f>C52+C53+C54</f>
        <v>18644.91</v>
      </c>
      <c r="D56" s="2"/>
      <c r="E56" s="1"/>
      <c r="F56" s="2"/>
      <c r="G56" s="1"/>
      <c r="H56" s="22" t="s">
        <v>52</v>
      </c>
    </row>
    <row r="57" ht="14.25" customHeight="1">
      <c r="C57" s="1"/>
      <c r="D57" s="2"/>
      <c r="E57" s="1"/>
      <c r="F57" s="2"/>
    </row>
    <row r="58" ht="14.25" customHeight="1">
      <c r="B58" s="8" t="s">
        <v>53</v>
      </c>
      <c r="C58" s="73"/>
      <c r="D58" s="2"/>
      <c r="E58" s="1"/>
      <c r="F58" s="2"/>
    </row>
    <row r="59" ht="14.25" customHeight="1">
      <c r="B59" s="74" t="s">
        <v>54</v>
      </c>
      <c r="C59" s="67">
        <v>1300.0</v>
      </c>
      <c r="D59" s="2"/>
      <c r="E59" s="1"/>
      <c r="F59" s="2"/>
    </row>
    <row r="60" ht="14.25" customHeight="1">
      <c r="B60" s="75" t="s">
        <v>55</v>
      </c>
      <c r="C60" s="68">
        <v>1075.0</v>
      </c>
      <c r="D60" s="2"/>
      <c r="E60" s="1"/>
      <c r="F60" s="2"/>
    </row>
    <row r="61" ht="14.25" customHeight="1">
      <c r="B61" s="76" t="s">
        <v>56</v>
      </c>
      <c r="C61" s="77">
        <v>1100.0</v>
      </c>
      <c r="D61" s="2"/>
      <c r="E61" s="1"/>
      <c r="F61" s="2"/>
      <c r="H61" s="22" t="s">
        <v>57</v>
      </c>
    </row>
    <row r="62" ht="14.25" customHeight="1">
      <c r="B62" s="78" t="s">
        <v>58</v>
      </c>
      <c r="C62" s="65">
        <v>1100.0</v>
      </c>
      <c r="D62" s="2"/>
      <c r="E62" s="1"/>
      <c r="F62" s="2"/>
      <c r="H62" s="22" t="s">
        <v>59</v>
      </c>
    </row>
    <row r="63" ht="14.25" customHeight="1">
      <c r="B63" s="79"/>
      <c r="C63" s="80"/>
      <c r="D63" s="2"/>
      <c r="E63" s="1"/>
      <c r="F63" s="2"/>
    </row>
    <row r="64" ht="14.25" customHeight="1">
      <c r="B64" s="81" t="s">
        <v>60</v>
      </c>
      <c r="C64" s="82">
        <f>C56-SUM(C59:C62)</f>
        <v>14069.91</v>
      </c>
      <c r="D64" s="2"/>
      <c r="E64" s="1"/>
      <c r="F64" s="2"/>
    </row>
    <row r="65" ht="14.25" customHeight="1">
      <c r="C65" s="1"/>
      <c r="D65" s="2"/>
      <c r="E65" s="1"/>
      <c r="F65" s="2"/>
    </row>
    <row r="66" ht="14.25" customHeight="1">
      <c r="C66" s="1"/>
      <c r="D66" s="2"/>
      <c r="E66" s="1"/>
      <c r="F66" s="2"/>
    </row>
    <row r="67" ht="14.25" customHeight="1">
      <c r="C67" s="1"/>
      <c r="D67" s="2"/>
      <c r="E67" s="1"/>
      <c r="F67" s="2"/>
    </row>
    <row r="68" ht="14.25" customHeight="1">
      <c r="C68" s="1"/>
      <c r="D68" s="2"/>
      <c r="E68" s="1"/>
      <c r="F68" s="2"/>
    </row>
    <row r="69" ht="14.25" customHeight="1">
      <c r="C69" s="1"/>
      <c r="D69" s="2"/>
      <c r="E69" s="1"/>
      <c r="F69" s="2"/>
    </row>
    <row r="70" ht="14.25" customHeight="1">
      <c r="C70" s="1"/>
      <c r="D70" s="2"/>
      <c r="E70" s="1"/>
      <c r="F70" s="2"/>
    </row>
    <row r="71" ht="14.25" customHeight="1">
      <c r="C71" s="1"/>
      <c r="D71" s="2"/>
      <c r="E71" s="1"/>
      <c r="F71" s="2"/>
    </row>
    <row r="72" ht="14.25" customHeight="1">
      <c r="C72" s="1"/>
      <c r="D72" s="2"/>
      <c r="E72" s="1"/>
      <c r="F72" s="2"/>
    </row>
    <row r="73" ht="14.25" customHeight="1">
      <c r="C73" s="1"/>
      <c r="D73" s="2"/>
      <c r="E73" s="1"/>
      <c r="F73" s="2"/>
    </row>
    <row r="74" ht="14.25" customHeight="1">
      <c r="C74" s="1"/>
      <c r="D74" s="2"/>
      <c r="E74" s="1"/>
      <c r="F74" s="2"/>
    </row>
    <row r="75" ht="14.25" customHeight="1">
      <c r="C75" s="1"/>
      <c r="D75" s="2"/>
      <c r="E75" s="1"/>
      <c r="F75" s="2"/>
    </row>
    <row r="76" ht="14.25" customHeight="1">
      <c r="C76" s="1"/>
      <c r="D76" s="2"/>
      <c r="E76" s="1"/>
      <c r="F76" s="2"/>
    </row>
    <row r="77" ht="14.25" customHeight="1">
      <c r="C77" s="1"/>
      <c r="D77" s="2"/>
      <c r="E77" s="1"/>
      <c r="F77" s="2"/>
    </row>
    <row r="78" ht="14.25" customHeight="1">
      <c r="C78" s="1"/>
      <c r="D78" s="2"/>
      <c r="E78" s="1"/>
      <c r="F78" s="2"/>
    </row>
    <row r="79" ht="14.25" customHeight="1">
      <c r="C79" s="1"/>
      <c r="D79" s="2"/>
      <c r="E79" s="1"/>
      <c r="F79" s="2"/>
    </row>
    <row r="80" ht="14.25" customHeight="1">
      <c r="C80" s="1"/>
      <c r="D80" s="2"/>
      <c r="E80" s="1"/>
      <c r="F80" s="2"/>
    </row>
    <row r="81" ht="14.25" customHeight="1">
      <c r="C81" s="1"/>
      <c r="D81" s="2"/>
      <c r="E81" s="1"/>
      <c r="F81" s="2"/>
    </row>
    <row r="82" ht="14.25" customHeight="1">
      <c r="C82" s="1"/>
      <c r="D82" s="2"/>
      <c r="E82" s="1"/>
      <c r="F82" s="2"/>
    </row>
    <row r="83" ht="14.25" customHeight="1">
      <c r="C83" s="1"/>
      <c r="D83" s="2"/>
      <c r="E83" s="1"/>
      <c r="F83" s="2"/>
    </row>
    <row r="84" ht="14.25" customHeight="1">
      <c r="C84" s="1"/>
      <c r="D84" s="2"/>
      <c r="E84" s="1"/>
      <c r="F84" s="2"/>
    </row>
    <row r="85" ht="14.25" customHeight="1">
      <c r="C85" s="1"/>
      <c r="D85" s="2"/>
      <c r="E85" s="1"/>
      <c r="F85" s="2"/>
    </row>
    <row r="86" ht="14.25" customHeight="1">
      <c r="C86" s="1"/>
      <c r="D86" s="2"/>
      <c r="E86" s="1"/>
      <c r="F86" s="2"/>
    </row>
    <row r="87" ht="14.25" customHeight="1">
      <c r="C87" s="1"/>
      <c r="D87" s="2"/>
      <c r="E87" s="1"/>
      <c r="F87" s="2"/>
    </row>
    <row r="88" ht="14.25" customHeight="1">
      <c r="C88" s="1"/>
      <c r="D88" s="2"/>
      <c r="E88" s="1"/>
      <c r="F88" s="2"/>
    </row>
    <row r="89" ht="14.25" customHeight="1">
      <c r="C89" s="1"/>
      <c r="D89" s="2"/>
      <c r="E89" s="1"/>
      <c r="F89" s="2"/>
    </row>
    <row r="90" ht="14.25" customHeight="1">
      <c r="C90" s="1"/>
      <c r="D90" s="2"/>
      <c r="E90" s="1"/>
      <c r="F90" s="2"/>
    </row>
    <row r="91" ht="14.25" customHeight="1">
      <c r="C91" s="1"/>
      <c r="D91" s="2"/>
      <c r="E91" s="1"/>
      <c r="F91" s="2"/>
    </row>
    <row r="92" ht="14.25" customHeight="1">
      <c r="C92" s="1"/>
      <c r="D92" s="2"/>
      <c r="E92" s="1"/>
      <c r="F92" s="2"/>
    </row>
    <row r="93" ht="14.25" customHeight="1">
      <c r="C93" s="1"/>
      <c r="D93" s="2"/>
      <c r="E93" s="1"/>
      <c r="F93" s="2"/>
    </row>
    <row r="94" ht="14.25" customHeight="1">
      <c r="C94" s="1"/>
      <c r="D94" s="2"/>
      <c r="E94" s="1"/>
      <c r="F94" s="2"/>
    </row>
    <row r="95" ht="14.25" customHeight="1">
      <c r="C95" s="1"/>
      <c r="D95" s="2"/>
      <c r="E95" s="1"/>
      <c r="F95" s="2"/>
    </row>
    <row r="96" ht="14.25" customHeight="1">
      <c r="C96" s="1"/>
      <c r="D96" s="2"/>
      <c r="E96" s="1"/>
      <c r="F96" s="2"/>
    </row>
    <row r="97" ht="14.25" customHeight="1">
      <c r="C97" s="1"/>
      <c r="D97" s="2"/>
      <c r="E97" s="1"/>
      <c r="F97" s="2"/>
    </row>
    <row r="98" ht="14.25" customHeight="1">
      <c r="C98" s="1"/>
      <c r="D98" s="2"/>
      <c r="E98" s="1"/>
      <c r="F98" s="2"/>
    </row>
    <row r="99" ht="14.25" customHeight="1">
      <c r="C99" s="1"/>
      <c r="D99" s="2"/>
      <c r="E99" s="1"/>
      <c r="F99" s="2"/>
    </row>
    <row r="100" ht="14.25" customHeight="1">
      <c r="C100" s="1"/>
      <c r="D100" s="2"/>
      <c r="E100" s="1"/>
      <c r="F100" s="2"/>
    </row>
    <row r="101" ht="14.25" customHeight="1">
      <c r="C101" s="1"/>
      <c r="D101" s="2"/>
      <c r="E101" s="1"/>
      <c r="F101" s="2"/>
    </row>
    <row r="102" ht="14.25" customHeight="1">
      <c r="C102" s="1"/>
      <c r="D102" s="2"/>
      <c r="E102" s="1"/>
      <c r="F102" s="2"/>
    </row>
    <row r="103" ht="14.25" customHeight="1">
      <c r="C103" s="1"/>
      <c r="D103" s="2"/>
      <c r="E103" s="1"/>
      <c r="F103" s="2"/>
    </row>
    <row r="104" ht="14.25" customHeight="1">
      <c r="C104" s="1"/>
      <c r="D104" s="2"/>
      <c r="E104" s="1"/>
      <c r="F104" s="2"/>
    </row>
    <row r="105" ht="14.25" customHeight="1">
      <c r="C105" s="1"/>
      <c r="D105" s="2"/>
      <c r="E105" s="1"/>
      <c r="F105" s="2"/>
    </row>
    <row r="106" ht="14.25" customHeight="1">
      <c r="C106" s="1"/>
      <c r="D106" s="2"/>
      <c r="E106" s="1"/>
      <c r="F106" s="2"/>
    </row>
    <row r="107" ht="14.25" customHeight="1">
      <c r="C107" s="1"/>
      <c r="D107" s="2"/>
      <c r="E107" s="1"/>
      <c r="F107" s="2"/>
    </row>
    <row r="108" ht="14.25" customHeight="1">
      <c r="C108" s="1"/>
      <c r="D108" s="2"/>
      <c r="E108" s="1"/>
      <c r="F108" s="2"/>
    </row>
    <row r="109" ht="14.25" customHeight="1">
      <c r="C109" s="1"/>
      <c r="D109" s="2"/>
      <c r="E109" s="1"/>
      <c r="F109" s="2"/>
    </row>
    <row r="110" ht="14.25" customHeight="1">
      <c r="C110" s="1"/>
      <c r="D110" s="2"/>
      <c r="E110" s="1"/>
      <c r="F110" s="2"/>
    </row>
    <row r="111" ht="14.25" customHeight="1">
      <c r="C111" s="1"/>
      <c r="D111" s="2"/>
      <c r="E111" s="1"/>
      <c r="F111" s="2"/>
    </row>
    <row r="112" ht="14.25" customHeight="1">
      <c r="C112" s="1"/>
      <c r="D112" s="2"/>
      <c r="E112" s="1"/>
      <c r="F112" s="2"/>
    </row>
    <row r="113" ht="14.25" customHeight="1">
      <c r="C113" s="1"/>
      <c r="D113" s="2"/>
      <c r="E113" s="1"/>
      <c r="F113" s="2"/>
    </row>
    <row r="114" ht="14.25" customHeight="1">
      <c r="C114" s="1"/>
      <c r="D114" s="2"/>
      <c r="E114" s="1"/>
      <c r="F114" s="2"/>
    </row>
    <row r="115" ht="14.25" customHeight="1">
      <c r="C115" s="1"/>
      <c r="D115" s="2"/>
      <c r="E115" s="1"/>
      <c r="F115" s="2"/>
    </row>
    <row r="116" ht="14.25" customHeight="1">
      <c r="C116" s="1"/>
      <c r="D116" s="2"/>
      <c r="E116" s="1"/>
      <c r="F116" s="2"/>
    </row>
    <row r="117" ht="14.25" customHeight="1">
      <c r="C117" s="1"/>
      <c r="D117" s="2"/>
      <c r="E117" s="1"/>
      <c r="F117" s="2"/>
    </row>
    <row r="118" ht="14.25" customHeight="1">
      <c r="C118" s="1"/>
      <c r="D118" s="2"/>
      <c r="E118" s="1"/>
      <c r="F118" s="2"/>
    </row>
    <row r="119" ht="14.25" customHeight="1">
      <c r="C119" s="1"/>
      <c r="D119" s="2"/>
      <c r="E119" s="1"/>
      <c r="F119" s="2"/>
    </row>
    <row r="120" ht="14.25" customHeight="1">
      <c r="C120" s="1"/>
      <c r="D120" s="2"/>
      <c r="E120" s="1"/>
      <c r="F120" s="2"/>
    </row>
    <row r="121" ht="14.25" customHeight="1">
      <c r="C121" s="1"/>
      <c r="D121" s="2"/>
      <c r="E121" s="1"/>
      <c r="F121" s="2"/>
    </row>
    <row r="122" ht="14.25" customHeight="1">
      <c r="C122" s="1"/>
      <c r="D122" s="2"/>
      <c r="E122" s="1"/>
      <c r="F122" s="2"/>
    </row>
    <row r="123" ht="14.25" customHeight="1">
      <c r="C123" s="1"/>
      <c r="D123" s="2"/>
      <c r="E123" s="1"/>
      <c r="F123" s="2"/>
    </row>
    <row r="124" ht="14.25" customHeight="1">
      <c r="C124" s="1"/>
      <c r="D124" s="2"/>
      <c r="E124" s="1"/>
      <c r="F124" s="2"/>
    </row>
    <row r="125" ht="14.25" customHeight="1">
      <c r="C125" s="1"/>
      <c r="D125" s="2"/>
      <c r="E125" s="1"/>
      <c r="F125" s="2"/>
    </row>
    <row r="126" ht="14.25" customHeight="1">
      <c r="C126" s="1"/>
      <c r="D126" s="2"/>
      <c r="E126" s="1"/>
      <c r="F126" s="2"/>
    </row>
    <row r="127" ht="14.25" customHeight="1">
      <c r="C127" s="1"/>
      <c r="D127" s="2"/>
      <c r="E127" s="1"/>
      <c r="F127" s="2"/>
    </row>
    <row r="128" ht="14.25" customHeight="1">
      <c r="C128" s="1"/>
      <c r="D128" s="2"/>
      <c r="E128" s="1"/>
      <c r="F128" s="2"/>
    </row>
    <row r="129" ht="14.25" customHeight="1">
      <c r="C129" s="1"/>
      <c r="D129" s="2"/>
      <c r="E129" s="1"/>
      <c r="F129" s="2"/>
    </row>
    <row r="130" ht="14.25" customHeight="1">
      <c r="C130" s="1"/>
      <c r="D130" s="2"/>
      <c r="E130" s="1"/>
      <c r="F130" s="2"/>
    </row>
    <row r="131" ht="14.25" customHeight="1">
      <c r="C131" s="1"/>
      <c r="D131" s="2"/>
      <c r="E131" s="1"/>
      <c r="F131" s="2"/>
    </row>
    <row r="132" ht="14.25" customHeight="1">
      <c r="C132" s="1"/>
      <c r="D132" s="2"/>
      <c r="E132" s="1"/>
      <c r="F132" s="2"/>
    </row>
    <row r="133" ht="14.25" customHeight="1">
      <c r="C133" s="1"/>
      <c r="D133" s="2"/>
      <c r="E133" s="1"/>
      <c r="F133" s="2"/>
    </row>
    <row r="134" ht="14.25" customHeight="1">
      <c r="C134" s="1"/>
      <c r="D134" s="2"/>
      <c r="E134" s="1"/>
      <c r="F134" s="2"/>
    </row>
    <row r="135" ht="14.25" customHeight="1">
      <c r="C135" s="1"/>
      <c r="D135" s="2"/>
      <c r="E135" s="1"/>
      <c r="F135" s="2"/>
    </row>
    <row r="136" ht="14.25" customHeight="1">
      <c r="C136" s="1"/>
      <c r="D136" s="2"/>
      <c r="E136" s="1"/>
      <c r="F136" s="2"/>
    </row>
    <row r="137" ht="14.25" customHeight="1">
      <c r="C137" s="1"/>
      <c r="D137" s="2"/>
      <c r="E137" s="1"/>
      <c r="F137" s="2"/>
    </row>
    <row r="138" ht="14.25" customHeight="1">
      <c r="C138" s="1"/>
      <c r="D138" s="2"/>
      <c r="E138" s="1"/>
      <c r="F138" s="2"/>
    </row>
    <row r="139" ht="14.25" customHeight="1">
      <c r="C139" s="1"/>
      <c r="D139" s="2"/>
      <c r="E139" s="1"/>
      <c r="F139" s="2"/>
    </row>
    <row r="140" ht="14.25" customHeight="1">
      <c r="C140" s="1"/>
      <c r="D140" s="2"/>
      <c r="E140" s="1"/>
      <c r="F140" s="2"/>
    </row>
    <row r="141" ht="14.25" customHeight="1">
      <c r="C141" s="1"/>
      <c r="D141" s="2"/>
      <c r="E141" s="1"/>
      <c r="F141" s="2"/>
    </row>
    <row r="142" ht="14.25" customHeight="1">
      <c r="C142" s="1"/>
      <c r="D142" s="2"/>
      <c r="E142" s="1"/>
      <c r="F142" s="2"/>
    </row>
    <row r="143" ht="14.25" customHeight="1">
      <c r="C143" s="1"/>
      <c r="D143" s="2"/>
      <c r="E143" s="1"/>
      <c r="F143" s="2"/>
    </row>
    <row r="144" ht="14.25" customHeight="1">
      <c r="C144" s="1"/>
      <c r="D144" s="2"/>
      <c r="E144" s="1"/>
      <c r="F144" s="2"/>
    </row>
    <row r="145" ht="14.25" customHeight="1">
      <c r="C145" s="1"/>
      <c r="D145" s="2"/>
      <c r="E145" s="1"/>
      <c r="F145" s="2"/>
    </row>
    <row r="146" ht="14.25" customHeight="1">
      <c r="C146" s="1"/>
      <c r="D146" s="2"/>
      <c r="E146" s="1"/>
      <c r="F146" s="2"/>
    </row>
    <row r="147" ht="14.25" customHeight="1">
      <c r="C147" s="1"/>
      <c r="D147" s="2"/>
      <c r="E147" s="1"/>
      <c r="F147" s="2"/>
    </row>
    <row r="148" ht="14.25" customHeight="1">
      <c r="C148" s="1"/>
      <c r="D148" s="2"/>
      <c r="E148" s="1"/>
      <c r="F148" s="2"/>
    </row>
    <row r="149" ht="14.25" customHeight="1">
      <c r="C149" s="1"/>
      <c r="D149" s="2"/>
      <c r="E149" s="1"/>
      <c r="F149" s="2"/>
    </row>
    <row r="150" ht="14.25" customHeight="1">
      <c r="C150" s="1"/>
      <c r="D150" s="2"/>
      <c r="E150" s="1"/>
      <c r="F150" s="2"/>
    </row>
    <row r="151" ht="14.25" customHeight="1">
      <c r="C151" s="1"/>
      <c r="D151" s="2"/>
      <c r="E151" s="1"/>
      <c r="F151" s="2"/>
    </row>
    <row r="152" ht="14.25" customHeight="1">
      <c r="C152" s="1"/>
      <c r="D152" s="2"/>
      <c r="E152" s="1"/>
      <c r="F152" s="2"/>
    </row>
    <row r="153" ht="14.25" customHeight="1">
      <c r="C153" s="1"/>
      <c r="D153" s="2"/>
      <c r="E153" s="1"/>
      <c r="F153" s="2"/>
    </row>
    <row r="154" ht="14.25" customHeight="1">
      <c r="C154" s="1"/>
      <c r="D154" s="2"/>
      <c r="E154" s="1"/>
      <c r="F154" s="2"/>
    </row>
    <row r="155" ht="14.25" customHeight="1">
      <c r="C155" s="1"/>
      <c r="D155" s="2"/>
      <c r="E155" s="1"/>
      <c r="F155" s="2"/>
    </row>
    <row r="156" ht="14.25" customHeight="1">
      <c r="C156" s="1"/>
      <c r="D156" s="2"/>
      <c r="E156" s="1"/>
      <c r="F156" s="2"/>
    </row>
    <row r="157" ht="14.25" customHeight="1">
      <c r="C157" s="1"/>
      <c r="D157" s="2"/>
      <c r="E157" s="1"/>
      <c r="F157" s="2"/>
    </row>
    <row r="158" ht="14.25" customHeight="1">
      <c r="C158" s="1"/>
      <c r="D158" s="2"/>
      <c r="E158" s="1"/>
      <c r="F158" s="2"/>
    </row>
    <row r="159" ht="14.25" customHeight="1">
      <c r="C159" s="1"/>
      <c r="D159" s="2"/>
      <c r="E159" s="1"/>
      <c r="F159" s="2"/>
    </row>
    <row r="160" ht="14.25" customHeight="1">
      <c r="C160" s="1"/>
      <c r="D160" s="2"/>
      <c r="E160" s="1"/>
      <c r="F160" s="2"/>
    </row>
    <row r="161" ht="14.25" customHeight="1">
      <c r="C161" s="1"/>
      <c r="D161" s="2"/>
      <c r="E161" s="1"/>
      <c r="F161" s="2"/>
    </row>
    <row r="162" ht="14.25" customHeight="1">
      <c r="C162" s="1"/>
      <c r="D162" s="2"/>
      <c r="E162" s="1"/>
      <c r="F162" s="2"/>
    </row>
    <row r="163" ht="14.25" customHeight="1">
      <c r="C163" s="1"/>
      <c r="D163" s="2"/>
      <c r="E163" s="1"/>
      <c r="F163" s="2"/>
    </row>
    <row r="164" ht="14.25" customHeight="1">
      <c r="C164" s="1"/>
      <c r="D164" s="2"/>
      <c r="E164" s="1"/>
      <c r="F164" s="2"/>
    </row>
    <row r="165" ht="14.25" customHeight="1">
      <c r="C165" s="1"/>
      <c r="D165" s="2"/>
      <c r="E165" s="1"/>
      <c r="F165" s="2"/>
    </row>
    <row r="166" ht="14.25" customHeight="1">
      <c r="C166" s="1"/>
      <c r="D166" s="2"/>
      <c r="E166" s="1"/>
      <c r="F166" s="2"/>
    </row>
    <row r="167" ht="14.25" customHeight="1">
      <c r="C167" s="1"/>
      <c r="D167" s="2"/>
      <c r="E167" s="1"/>
      <c r="F167" s="2"/>
    </row>
    <row r="168" ht="14.25" customHeight="1">
      <c r="C168" s="1"/>
      <c r="D168" s="2"/>
      <c r="E168" s="1"/>
      <c r="F168" s="2"/>
    </row>
    <row r="169" ht="14.25" customHeight="1">
      <c r="C169" s="1"/>
      <c r="D169" s="2"/>
      <c r="E169" s="1"/>
      <c r="F169" s="2"/>
    </row>
    <row r="170" ht="14.25" customHeight="1">
      <c r="C170" s="1"/>
      <c r="D170" s="2"/>
      <c r="E170" s="1"/>
      <c r="F170" s="2"/>
    </row>
    <row r="171" ht="14.25" customHeight="1">
      <c r="C171" s="1"/>
      <c r="D171" s="2"/>
      <c r="E171" s="1"/>
      <c r="F171" s="2"/>
    </row>
    <row r="172" ht="14.25" customHeight="1">
      <c r="C172" s="1"/>
      <c r="D172" s="2"/>
      <c r="E172" s="1"/>
      <c r="F172" s="2"/>
    </row>
    <row r="173" ht="14.25" customHeight="1">
      <c r="C173" s="1"/>
      <c r="D173" s="2"/>
      <c r="E173" s="1"/>
      <c r="F173" s="2"/>
    </row>
    <row r="174" ht="14.25" customHeight="1">
      <c r="C174" s="1"/>
      <c r="D174" s="2"/>
      <c r="E174" s="1"/>
      <c r="F174" s="2"/>
    </row>
    <row r="175" ht="14.25" customHeight="1">
      <c r="C175" s="1"/>
      <c r="D175" s="2"/>
      <c r="E175" s="1"/>
      <c r="F175" s="2"/>
    </row>
    <row r="176" ht="14.25" customHeight="1">
      <c r="C176" s="1"/>
      <c r="D176" s="2"/>
      <c r="E176" s="1"/>
      <c r="F176" s="2"/>
    </row>
    <row r="177" ht="14.25" customHeight="1">
      <c r="C177" s="1"/>
      <c r="D177" s="2"/>
      <c r="E177" s="1"/>
      <c r="F177" s="2"/>
    </row>
    <row r="178" ht="14.25" customHeight="1">
      <c r="C178" s="1"/>
      <c r="D178" s="2"/>
      <c r="E178" s="1"/>
      <c r="F178" s="2"/>
    </row>
    <row r="179" ht="14.25" customHeight="1">
      <c r="C179" s="1"/>
      <c r="D179" s="2"/>
      <c r="E179" s="1"/>
      <c r="F179" s="2"/>
    </row>
    <row r="180" ht="14.25" customHeight="1">
      <c r="C180" s="1"/>
      <c r="D180" s="2"/>
      <c r="E180" s="1"/>
      <c r="F180" s="2"/>
    </row>
    <row r="181" ht="14.25" customHeight="1">
      <c r="C181" s="1"/>
      <c r="D181" s="2"/>
      <c r="E181" s="1"/>
      <c r="F181" s="2"/>
    </row>
    <row r="182" ht="14.25" customHeight="1">
      <c r="C182" s="1"/>
      <c r="D182" s="2"/>
      <c r="E182" s="1"/>
      <c r="F182" s="2"/>
    </row>
    <row r="183" ht="14.25" customHeight="1">
      <c r="C183" s="1"/>
      <c r="D183" s="2"/>
      <c r="E183" s="1"/>
      <c r="F183" s="2"/>
    </row>
    <row r="184" ht="14.25" customHeight="1">
      <c r="C184" s="1"/>
      <c r="D184" s="2"/>
      <c r="E184" s="1"/>
      <c r="F184" s="2"/>
    </row>
    <row r="185" ht="14.25" customHeight="1">
      <c r="C185" s="1"/>
      <c r="D185" s="2"/>
      <c r="E185" s="1"/>
      <c r="F185" s="2"/>
    </row>
    <row r="186" ht="14.25" customHeight="1">
      <c r="C186" s="1"/>
      <c r="D186" s="2"/>
      <c r="E186" s="1"/>
      <c r="F186" s="2"/>
    </row>
    <row r="187" ht="14.25" customHeight="1">
      <c r="C187" s="1"/>
      <c r="D187" s="2"/>
      <c r="E187" s="1"/>
      <c r="F187" s="2"/>
    </row>
    <row r="188" ht="14.25" customHeight="1">
      <c r="C188" s="1"/>
      <c r="D188" s="2"/>
      <c r="E188" s="1"/>
      <c r="F188" s="2"/>
    </row>
    <row r="189" ht="14.25" customHeight="1">
      <c r="C189" s="1"/>
      <c r="D189" s="2"/>
      <c r="E189" s="1"/>
      <c r="F189" s="2"/>
    </row>
    <row r="190" ht="14.25" customHeight="1">
      <c r="C190" s="1"/>
      <c r="D190" s="2"/>
      <c r="E190" s="1"/>
      <c r="F190" s="2"/>
    </row>
    <row r="191" ht="14.25" customHeight="1">
      <c r="C191" s="1"/>
      <c r="D191" s="2"/>
      <c r="E191" s="1"/>
      <c r="F191" s="2"/>
    </row>
    <row r="192" ht="14.25" customHeight="1">
      <c r="C192" s="1"/>
      <c r="D192" s="2"/>
      <c r="E192" s="1"/>
      <c r="F192" s="2"/>
    </row>
    <row r="193" ht="14.25" customHeight="1">
      <c r="C193" s="1"/>
      <c r="D193" s="2"/>
      <c r="E193" s="1"/>
      <c r="F193" s="2"/>
    </row>
    <row r="194" ht="14.25" customHeight="1">
      <c r="C194" s="1"/>
      <c r="D194" s="2"/>
      <c r="E194" s="1"/>
      <c r="F194" s="2"/>
    </row>
    <row r="195" ht="14.25" customHeight="1">
      <c r="C195" s="1"/>
      <c r="D195" s="2"/>
      <c r="E195" s="1"/>
      <c r="F195" s="2"/>
    </row>
    <row r="196" ht="14.25" customHeight="1">
      <c r="C196" s="1"/>
      <c r="D196" s="2"/>
      <c r="E196" s="1"/>
      <c r="F196" s="2"/>
    </row>
    <row r="197" ht="14.25" customHeight="1">
      <c r="C197" s="1"/>
      <c r="D197" s="2"/>
      <c r="E197" s="1"/>
      <c r="F197" s="2"/>
    </row>
    <row r="198" ht="14.25" customHeight="1">
      <c r="C198" s="1"/>
      <c r="D198" s="2"/>
      <c r="E198" s="1"/>
      <c r="F198" s="2"/>
    </row>
    <row r="199" ht="14.25" customHeight="1">
      <c r="C199" s="1"/>
      <c r="D199" s="2"/>
      <c r="E199" s="1"/>
      <c r="F199" s="2"/>
    </row>
    <row r="200" ht="14.25" customHeight="1">
      <c r="C200" s="1"/>
      <c r="D200" s="2"/>
      <c r="E200" s="1"/>
      <c r="F200" s="2"/>
    </row>
    <row r="201" ht="14.25" customHeight="1">
      <c r="C201" s="1"/>
      <c r="D201" s="2"/>
      <c r="E201" s="1"/>
      <c r="F201" s="2"/>
    </row>
    <row r="202" ht="14.25" customHeight="1">
      <c r="C202" s="1"/>
      <c r="D202" s="2"/>
      <c r="E202" s="1"/>
      <c r="F202" s="2"/>
    </row>
    <row r="203" ht="14.25" customHeight="1">
      <c r="C203" s="1"/>
      <c r="D203" s="2"/>
      <c r="E203" s="1"/>
      <c r="F203" s="2"/>
    </row>
    <row r="204" ht="14.25" customHeight="1">
      <c r="C204" s="1"/>
      <c r="D204" s="2"/>
      <c r="E204" s="1"/>
      <c r="F204" s="2"/>
    </row>
    <row r="205" ht="14.25" customHeight="1">
      <c r="C205" s="1"/>
      <c r="D205" s="2"/>
      <c r="E205" s="1"/>
      <c r="F205" s="2"/>
    </row>
    <row r="206" ht="14.25" customHeight="1">
      <c r="C206" s="1"/>
      <c r="D206" s="2"/>
      <c r="E206" s="1"/>
      <c r="F206" s="2"/>
    </row>
    <row r="207" ht="14.25" customHeight="1">
      <c r="C207" s="1"/>
      <c r="D207" s="2"/>
      <c r="E207" s="1"/>
      <c r="F207" s="2"/>
    </row>
    <row r="208" ht="14.25" customHeight="1">
      <c r="C208" s="1"/>
      <c r="D208" s="2"/>
      <c r="E208" s="1"/>
      <c r="F208" s="2"/>
    </row>
    <row r="209" ht="14.25" customHeight="1">
      <c r="C209" s="1"/>
      <c r="D209" s="2"/>
      <c r="E209" s="1"/>
      <c r="F209" s="2"/>
    </row>
    <row r="210" ht="14.25" customHeight="1">
      <c r="C210" s="1"/>
      <c r="D210" s="2"/>
      <c r="E210" s="1"/>
      <c r="F210" s="2"/>
    </row>
    <row r="211" ht="14.25" customHeight="1">
      <c r="C211" s="1"/>
      <c r="D211" s="2"/>
      <c r="E211" s="1"/>
      <c r="F211" s="2"/>
    </row>
    <row r="212" ht="14.25" customHeight="1">
      <c r="C212" s="1"/>
      <c r="D212" s="2"/>
      <c r="E212" s="1"/>
      <c r="F212" s="2"/>
    </row>
    <row r="213" ht="14.25" customHeight="1">
      <c r="C213" s="1"/>
      <c r="D213" s="2"/>
      <c r="E213" s="1"/>
      <c r="F213" s="2"/>
    </row>
    <row r="214" ht="14.25" customHeight="1">
      <c r="C214" s="1"/>
      <c r="D214" s="2"/>
      <c r="E214" s="1"/>
      <c r="F214" s="2"/>
    </row>
    <row r="215" ht="14.25" customHeight="1">
      <c r="C215" s="1"/>
      <c r="D215" s="2"/>
      <c r="E215" s="1"/>
      <c r="F215" s="2"/>
    </row>
    <row r="216" ht="14.25" customHeight="1">
      <c r="C216" s="1"/>
      <c r="D216" s="2"/>
      <c r="E216" s="1"/>
      <c r="F216" s="2"/>
    </row>
    <row r="217" ht="14.25" customHeight="1">
      <c r="C217" s="1"/>
      <c r="D217" s="2"/>
      <c r="E217" s="1"/>
      <c r="F217" s="2"/>
    </row>
    <row r="218" ht="14.25" customHeight="1">
      <c r="C218" s="1"/>
      <c r="D218" s="2"/>
      <c r="E218" s="1"/>
      <c r="F218" s="2"/>
    </row>
    <row r="219" ht="14.25" customHeight="1">
      <c r="C219" s="1"/>
      <c r="D219" s="2"/>
      <c r="E219" s="1"/>
      <c r="F219" s="2"/>
    </row>
    <row r="220" ht="14.25" customHeight="1">
      <c r="C220" s="1"/>
      <c r="D220" s="2"/>
      <c r="E220" s="1"/>
      <c r="F220" s="2"/>
    </row>
    <row r="221" ht="14.25" customHeight="1">
      <c r="C221" s="1"/>
      <c r="D221" s="2"/>
      <c r="E221" s="1"/>
      <c r="F221" s="2"/>
    </row>
    <row r="222" ht="14.25" customHeight="1">
      <c r="C222" s="1"/>
      <c r="D222" s="2"/>
      <c r="E222" s="1"/>
      <c r="F222" s="2"/>
    </row>
    <row r="223" ht="14.25" customHeight="1">
      <c r="C223" s="1"/>
      <c r="D223" s="2"/>
      <c r="E223" s="1"/>
      <c r="F223" s="2"/>
    </row>
    <row r="224" ht="14.25" customHeight="1">
      <c r="C224" s="1"/>
      <c r="D224" s="2"/>
      <c r="E224" s="1"/>
      <c r="F224" s="2"/>
    </row>
    <row r="225" ht="14.25" customHeight="1">
      <c r="C225" s="1"/>
      <c r="D225" s="2"/>
      <c r="E225" s="1"/>
      <c r="F225" s="2"/>
    </row>
    <row r="226" ht="14.25" customHeight="1">
      <c r="C226" s="1"/>
      <c r="D226" s="2"/>
      <c r="E226" s="1"/>
      <c r="F226" s="2"/>
    </row>
    <row r="227" ht="14.25" customHeight="1">
      <c r="C227" s="1"/>
      <c r="D227" s="2"/>
      <c r="E227" s="1"/>
      <c r="F227" s="2"/>
    </row>
    <row r="228" ht="14.25" customHeight="1">
      <c r="C228" s="1"/>
      <c r="D228" s="2"/>
      <c r="E228" s="1"/>
      <c r="F228" s="2"/>
    </row>
    <row r="229" ht="14.25" customHeight="1">
      <c r="C229" s="1"/>
      <c r="D229" s="2"/>
      <c r="E229" s="1"/>
      <c r="F229" s="2"/>
    </row>
    <row r="230" ht="14.25" customHeight="1">
      <c r="C230" s="1"/>
      <c r="D230" s="2"/>
      <c r="E230" s="1"/>
      <c r="F230" s="2"/>
    </row>
    <row r="231" ht="14.25" customHeight="1">
      <c r="C231" s="1"/>
      <c r="D231" s="2"/>
      <c r="E231" s="1"/>
      <c r="F231" s="2"/>
    </row>
    <row r="232" ht="14.25" customHeight="1">
      <c r="C232" s="1"/>
      <c r="D232" s="2"/>
      <c r="E232" s="1"/>
      <c r="F232" s="2"/>
    </row>
    <row r="233" ht="14.25" customHeight="1">
      <c r="C233" s="1"/>
      <c r="D233" s="2"/>
      <c r="E233" s="1"/>
      <c r="F233" s="2"/>
    </row>
    <row r="234" ht="14.25" customHeight="1">
      <c r="C234" s="1"/>
      <c r="D234" s="2"/>
      <c r="E234" s="1"/>
      <c r="F234" s="2"/>
    </row>
    <row r="235" ht="14.25" customHeight="1">
      <c r="C235" s="1"/>
      <c r="D235" s="2"/>
      <c r="E235" s="1"/>
      <c r="F235" s="2"/>
    </row>
    <row r="236" ht="14.25" customHeight="1">
      <c r="C236" s="1"/>
      <c r="D236" s="2"/>
      <c r="E236" s="1"/>
      <c r="F236" s="2"/>
    </row>
    <row r="237" ht="14.25" customHeight="1">
      <c r="C237" s="1"/>
      <c r="D237" s="2"/>
      <c r="E237" s="1"/>
      <c r="F237" s="2"/>
    </row>
    <row r="238" ht="14.25" customHeight="1">
      <c r="C238" s="1"/>
      <c r="D238" s="2"/>
      <c r="E238" s="1"/>
      <c r="F238" s="2"/>
    </row>
    <row r="239" ht="14.25" customHeight="1">
      <c r="C239" s="1"/>
      <c r="D239" s="2"/>
      <c r="E239" s="1"/>
      <c r="F239" s="2"/>
    </row>
    <row r="240" ht="14.25" customHeight="1">
      <c r="C240" s="1"/>
      <c r="D240" s="2"/>
      <c r="E240" s="1"/>
      <c r="F240" s="2"/>
    </row>
    <row r="241" ht="14.25" customHeight="1">
      <c r="C241" s="1"/>
      <c r="D241" s="2"/>
      <c r="E241" s="1"/>
      <c r="F241" s="2"/>
    </row>
    <row r="242" ht="14.25" customHeight="1">
      <c r="C242" s="1"/>
      <c r="D242" s="2"/>
      <c r="E242" s="1"/>
      <c r="F242" s="2"/>
    </row>
    <row r="243" ht="14.25" customHeight="1">
      <c r="C243" s="1"/>
      <c r="D243" s="2"/>
      <c r="E243" s="1"/>
      <c r="F243" s="2"/>
    </row>
    <row r="244" ht="14.25" customHeight="1">
      <c r="C244" s="1"/>
      <c r="D244" s="2"/>
      <c r="E244" s="1"/>
      <c r="F244" s="2"/>
    </row>
    <row r="245" ht="14.25" customHeight="1">
      <c r="C245" s="1"/>
      <c r="D245" s="2"/>
      <c r="E245" s="1"/>
      <c r="F245" s="2"/>
    </row>
    <row r="246" ht="14.25" customHeight="1">
      <c r="C246" s="1"/>
      <c r="D246" s="2"/>
      <c r="E246" s="1"/>
      <c r="F246" s="2"/>
    </row>
    <row r="247" ht="14.25" customHeight="1">
      <c r="C247" s="1"/>
      <c r="D247" s="2"/>
      <c r="E247" s="1"/>
      <c r="F247" s="2"/>
    </row>
    <row r="248" ht="14.25" customHeight="1">
      <c r="C248" s="1"/>
      <c r="D248" s="2"/>
      <c r="E248" s="1"/>
      <c r="F248" s="2"/>
    </row>
    <row r="249" ht="14.25" customHeight="1">
      <c r="C249" s="1"/>
      <c r="D249" s="2"/>
      <c r="E249" s="1"/>
      <c r="F249" s="2"/>
    </row>
    <row r="250" ht="14.25" customHeight="1">
      <c r="C250" s="1"/>
      <c r="D250" s="2"/>
      <c r="E250" s="1"/>
      <c r="F250" s="2"/>
    </row>
    <row r="251" ht="14.25" customHeight="1">
      <c r="C251" s="1"/>
      <c r="D251" s="2"/>
      <c r="E251" s="1"/>
      <c r="F251" s="2"/>
    </row>
    <row r="252" ht="14.25" customHeight="1">
      <c r="C252" s="1"/>
      <c r="D252" s="2"/>
      <c r="E252" s="1"/>
      <c r="F252" s="2"/>
    </row>
    <row r="253" ht="14.25" customHeight="1">
      <c r="C253" s="1"/>
      <c r="D253" s="2"/>
      <c r="E253" s="1"/>
      <c r="F253" s="2"/>
    </row>
    <row r="254" ht="14.25" customHeight="1">
      <c r="C254" s="1"/>
      <c r="D254" s="2"/>
      <c r="E254" s="1"/>
      <c r="F254" s="2"/>
    </row>
    <row r="255" ht="14.25" customHeight="1">
      <c r="C255" s="1"/>
      <c r="D255" s="2"/>
      <c r="E255" s="1"/>
      <c r="F255" s="2"/>
    </row>
    <row r="256" ht="14.25" customHeight="1">
      <c r="C256" s="1"/>
      <c r="D256" s="2"/>
      <c r="E256" s="1"/>
      <c r="F256" s="2"/>
    </row>
    <row r="257" ht="14.25" customHeight="1">
      <c r="C257" s="1"/>
      <c r="D257" s="2"/>
      <c r="E257" s="1"/>
      <c r="F257" s="2"/>
    </row>
    <row r="258" ht="14.25" customHeight="1">
      <c r="C258" s="1"/>
      <c r="D258" s="2"/>
      <c r="E258" s="1"/>
      <c r="F258" s="2"/>
    </row>
    <row r="259" ht="14.25" customHeight="1">
      <c r="C259" s="1"/>
      <c r="D259" s="2"/>
      <c r="E259" s="1"/>
      <c r="F259" s="2"/>
    </row>
    <row r="260" ht="14.25" customHeight="1">
      <c r="C260" s="1"/>
      <c r="D260" s="2"/>
      <c r="E260" s="1"/>
      <c r="F260" s="2"/>
    </row>
    <row r="261" ht="14.25" customHeight="1">
      <c r="C261" s="1"/>
      <c r="D261" s="2"/>
      <c r="E261" s="1"/>
      <c r="F261" s="2"/>
    </row>
    <row r="262" ht="14.25" customHeight="1">
      <c r="C262" s="1"/>
      <c r="D262" s="2"/>
      <c r="E262" s="1"/>
      <c r="F262" s="2"/>
    </row>
    <row r="263" ht="14.25" customHeight="1">
      <c r="C263" s="1"/>
      <c r="D263" s="2"/>
      <c r="E263" s="1"/>
      <c r="F263" s="2"/>
    </row>
    <row r="264" ht="14.25" customHeight="1">
      <c r="C264" s="1"/>
      <c r="D264" s="2"/>
      <c r="E264" s="1"/>
      <c r="F264" s="2"/>
    </row>
    <row r="265" ht="14.25" customHeight="1">
      <c r="C265" s="1"/>
      <c r="D265" s="2"/>
      <c r="E265" s="1"/>
      <c r="F265" s="2"/>
    </row>
    <row r="266" ht="14.25" customHeight="1">
      <c r="C266" s="1"/>
      <c r="D266" s="2"/>
      <c r="E266" s="1"/>
      <c r="F266" s="2"/>
    </row>
    <row r="267" ht="14.25" customHeight="1">
      <c r="C267" s="1"/>
      <c r="D267" s="2"/>
      <c r="E267" s="1"/>
      <c r="F267" s="2"/>
    </row>
    <row r="268" ht="14.25" customHeight="1">
      <c r="C268" s="1"/>
      <c r="D268" s="2"/>
      <c r="E268" s="1"/>
      <c r="F268" s="2"/>
    </row>
    <row r="269" ht="14.25" customHeight="1">
      <c r="C269" s="1"/>
      <c r="D269" s="2"/>
      <c r="E269" s="1"/>
      <c r="F269" s="2"/>
    </row>
    <row r="270" ht="14.25" customHeight="1">
      <c r="C270" s="1"/>
      <c r="D270" s="2"/>
      <c r="E270" s="1"/>
      <c r="F270" s="2"/>
    </row>
    <row r="271" ht="14.25" customHeight="1">
      <c r="C271" s="1"/>
      <c r="D271" s="2"/>
      <c r="E271" s="1"/>
      <c r="F271" s="2"/>
    </row>
    <row r="272" ht="14.25" customHeight="1">
      <c r="C272" s="1"/>
      <c r="D272" s="2"/>
      <c r="E272" s="1"/>
      <c r="F272" s="2"/>
    </row>
    <row r="273" ht="14.25" customHeight="1">
      <c r="C273" s="1"/>
      <c r="D273" s="2"/>
      <c r="E273" s="1"/>
      <c r="F273" s="2"/>
    </row>
    <row r="274" ht="14.25" customHeight="1">
      <c r="C274" s="1"/>
      <c r="D274" s="2"/>
      <c r="E274" s="1"/>
      <c r="F274" s="2"/>
    </row>
    <row r="275" ht="14.25" customHeight="1">
      <c r="C275" s="1"/>
      <c r="D275" s="2"/>
      <c r="E275" s="1"/>
      <c r="F275" s="2"/>
    </row>
    <row r="276" ht="14.25" customHeight="1">
      <c r="C276" s="1"/>
      <c r="D276" s="2"/>
      <c r="E276" s="1"/>
      <c r="F276" s="2"/>
    </row>
    <row r="277" ht="14.25" customHeight="1">
      <c r="C277" s="1"/>
      <c r="D277" s="2"/>
      <c r="E277" s="1"/>
      <c r="F277" s="2"/>
    </row>
    <row r="278" ht="14.25" customHeight="1">
      <c r="C278" s="1"/>
      <c r="D278" s="2"/>
      <c r="E278" s="1"/>
      <c r="F278" s="2"/>
    </row>
    <row r="279" ht="14.25" customHeight="1">
      <c r="C279" s="1"/>
      <c r="D279" s="2"/>
      <c r="E279" s="1"/>
      <c r="F279" s="2"/>
    </row>
    <row r="280" ht="14.25" customHeight="1">
      <c r="C280" s="1"/>
      <c r="D280" s="2"/>
      <c r="E280" s="1"/>
      <c r="F280" s="2"/>
    </row>
    <row r="281" ht="14.25" customHeight="1">
      <c r="C281" s="1"/>
      <c r="D281" s="2"/>
      <c r="E281" s="1"/>
      <c r="F281" s="2"/>
    </row>
    <row r="282" ht="14.25" customHeight="1">
      <c r="C282" s="1"/>
      <c r="D282" s="2"/>
      <c r="E282" s="1"/>
      <c r="F282" s="2"/>
    </row>
    <row r="283" ht="14.25" customHeight="1">
      <c r="C283" s="1"/>
      <c r="D283" s="2"/>
      <c r="E283" s="1"/>
      <c r="F283" s="2"/>
    </row>
    <row r="284" ht="14.25" customHeight="1">
      <c r="C284" s="1"/>
      <c r="D284" s="2"/>
      <c r="E284" s="1"/>
      <c r="F284" s="2"/>
    </row>
    <row r="285" ht="14.25" customHeight="1">
      <c r="C285" s="1"/>
      <c r="D285" s="2"/>
      <c r="E285" s="1"/>
      <c r="F285" s="2"/>
    </row>
    <row r="286" ht="14.25" customHeight="1">
      <c r="C286" s="1"/>
      <c r="D286" s="2"/>
      <c r="E286" s="1"/>
      <c r="F286" s="2"/>
    </row>
    <row r="287" ht="14.25" customHeight="1">
      <c r="C287" s="1"/>
      <c r="D287" s="2"/>
      <c r="E287" s="1"/>
      <c r="F287" s="2"/>
    </row>
    <row r="288" ht="14.25" customHeight="1">
      <c r="C288" s="1"/>
      <c r="D288" s="2"/>
      <c r="E288" s="1"/>
      <c r="F288" s="2"/>
    </row>
    <row r="289" ht="14.25" customHeight="1">
      <c r="C289" s="1"/>
      <c r="D289" s="2"/>
      <c r="E289" s="1"/>
      <c r="F289" s="2"/>
    </row>
    <row r="290" ht="14.25" customHeight="1">
      <c r="C290" s="1"/>
      <c r="D290" s="2"/>
      <c r="E290" s="1"/>
      <c r="F290" s="2"/>
    </row>
    <row r="291" ht="14.25" customHeight="1">
      <c r="C291" s="1"/>
      <c r="D291" s="2"/>
      <c r="E291" s="1"/>
      <c r="F291" s="2"/>
    </row>
    <row r="292" ht="14.25" customHeight="1">
      <c r="C292" s="1"/>
      <c r="D292" s="2"/>
      <c r="E292" s="1"/>
      <c r="F292" s="2"/>
    </row>
    <row r="293" ht="14.25" customHeight="1">
      <c r="C293" s="1"/>
      <c r="D293" s="2"/>
      <c r="E293" s="1"/>
      <c r="F293" s="2"/>
    </row>
    <row r="294" ht="14.25" customHeight="1">
      <c r="C294" s="1"/>
      <c r="D294" s="2"/>
      <c r="E294" s="1"/>
      <c r="F294" s="2"/>
    </row>
    <row r="295" ht="14.25" customHeight="1">
      <c r="C295" s="1"/>
      <c r="D295" s="2"/>
      <c r="E295" s="1"/>
      <c r="F295" s="2"/>
    </row>
    <row r="296" ht="14.25" customHeight="1">
      <c r="C296" s="1"/>
      <c r="D296" s="2"/>
      <c r="E296" s="1"/>
      <c r="F296" s="2"/>
    </row>
    <row r="297" ht="14.25" customHeight="1">
      <c r="C297" s="1"/>
      <c r="D297" s="2"/>
      <c r="E297" s="1"/>
      <c r="F297" s="2"/>
    </row>
    <row r="298" ht="14.25" customHeight="1">
      <c r="C298" s="1"/>
      <c r="D298" s="2"/>
      <c r="E298" s="1"/>
      <c r="F298" s="2"/>
    </row>
    <row r="299" ht="14.25" customHeight="1">
      <c r="C299" s="1"/>
      <c r="D299" s="2"/>
      <c r="E299" s="1"/>
      <c r="F299" s="2"/>
    </row>
    <row r="300" ht="14.25" customHeight="1">
      <c r="C300" s="1"/>
      <c r="D300" s="2"/>
      <c r="E300" s="1"/>
      <c r="F300" s="2"/>
    </row>
    <row r="301" ht="14.25" customHeight="1">
      <c r="C301" s="1"/>
      <c r="D301" s="2"/>
      <c r="E301" s="1"/>
      <c r="F301" s="2"/>
    </row>
    <row r="302" ht="14.25" customHeight="1">
      <c r="C302" s="1"/>
      <c r="D302" s="2"/>
      <c r="E302" s="1"/>
      <c r="F302" s="2"/>
    </row>
    <row r="303" ht="14.25" customHeight="1">
      <c r="C303" s="1"/>
      <c r="D303" s="2"/>
      <c r="E303" s="1"/>
      <c r="F303" s="2"/>
    </row>
    <row r="304" ht="14.25" customHeight="1">
      <c r="C304" s="1"/>
      <c r="D304" s="2"/>
      <c r="E304" s="1"/>
      <c r="F304" s="2"/>
    </row>
    <row r="305" ht="14.25" customHeight="1">
      <c r="C305" s="1"/>
      <c r="D305" s="2"/>
      <c r="E305" s="1"/>
      <c r="F305" s="2"/>
    </row>
    <row r="306" ht="14.25" customHeight="1">
      <c r="C306" s="1"/>
      <c r="D306" s="2"/>
      <c r="E306" s="1"/>
      <c r="F306" s="2"/>
    </row>
    <row r="307" ht="14.25" customHeight="1">
      <c r="C307" s="1"/>
      <c r="D307" s="2"/>
      <c r="E307" s="1"/>
      <c r="F307" s="2"/>
    </row>
    <row r="308" ht="14.25" customHeight="1">
      <c r="C308" s="1"/>
      <c r="D308" s="2"/>
      <c r="E308" s="1"/>
      <c r="F308" s="2"/>
    </row>
    <row r="309" ht="14.25" customHeight="1">
      <c r="C309" s="1"/>
      <c r="D309" s="2"/>
      <c r="E309" s="1"/>
      <c r="F309" s="2"/>
    </row>
    <row r="310" ht="14.25" customHeight="1">
      <c r="C310" s="1"/>
      <c r="D310" s="2"/>
      <c r="E310" s="1"/>
      <c r="F310" s="2"/>
    </row>
    <row r="311" ht="14.25" customHeight="1">
      <c r="C311" s="1"/>
      <c r="D311" s="2"/>
      <c r="E311" s="1"/>
      <c r="F311" s="2"/>
    </row>
    <row r="312" ht="14.25" customHeight="1">
      <c r="C312" s="1"/>
      <c r="D312" s="2"/>
      <c r="E312" s="1"/>
      <c r="F312" s="2"/>
    </row>
    <row r="313" ht="14.25" customHeight="1">
      <c r="C313" s="1"/>
      <c r="D313" s="2"/>
      <c r="E313" s="1"/>
      <c r="F313" s="2"/>
    </row>
    <row r="314" ht="14.25" customHeight="1">
      <c r="C314" s="1"/>
      <c r="D314" s="2"/>
      <c r="E314" s="1"/>
      <c r="F314" s="2"/>
    </row>
    <row r="315" ht="14.25" customHeight="1">
      <c r="C315" s="1"/>
      <c r="D315" s="2"/>
      <c r="E315" s="1"/>
      <c r="F315" s="2"/>
    </row>
    <row r="316" ht="14.25" customHeight="1">
      <c r="C316" s="1"/>
      <c r="D316" s="2"/>
      <c r="E316" s="1"/>
      <c r="F316" s="2"/>
    </row>
    <row r="317" ht="14.25" customHeight="1">
      <c r="C317" s="1"/>
      <c r="D317" s="2"/>
      <c r="E317" s="1"/>
      <c r="F317" s="2"/>
    </row>
    <row r="318" ht="14.25" customHeight="1">
      <c r="C318" s="1"/>
      <c r="D318" s="2"/>
      <c r="E318" s="1"/>
      <c r="F318" s="2"/>
    </row>
    <row r="319" ht="14.25" customHeight="1">
      <c r="C319" s="1"/>
      <c r="D319" s="2"/>
      <c r="E319" s="1"/>
      <c r="F319" s="2"/>
    </row>
    <row r="320" ht="14.25" customHeight="1">
      <c r="C320" s="1"/>
      <c r="D320" s="2"/>
      <c r="E320" s="1"/>
      <c r="F320" s="2"/>
    </row>
    <row r="321" ht="14.25" customHeight="1">
      <c r="C321" s="1"/>
      <c r="D321" s="2"/>
      <c r="E321" s="1"/>
      <c r="F321" s="2"/>
    </row>
    <row r="322" ht="14.25" customHeight="1">
      <c r="C322" s="1"/>
      <c r="D322" s="2"/>
      <c r="E322" s="1"/>
      <c r="F322" s="2"/>
    </row>
    <row r="323" ht="14.25" customHeight="1">
      <c r="C323" s="1"/>
      <c r="D323" s="2"/>
      <c r="E323" s="1"/>
      <c r="F323" s="2"/>
    </row>
    <row r="324" ht="14.25" customHeight="1">
      <c r="C324" s="1"/>
      <c r="D324" s="2"/>
      <c r="E324" s="1"/>
      <c r="F324" s="2"/>
    </row>
    <row r="325" ht="14.25" customHeight="1">
      <c r="C325" s="1"/>
      <c r="D325" s="2"/>
      <c r="E325" s="1"/>
      <c r="F325" s="2"/>
    </row>
    <row r="326" ht="14.25" customHeight="1">
      <c r="C326" s="1"/>
      <c r="D326" s="2"/>
      <c r="E326" s="1"/>
      <c r="F326" s="2"/>
    </row>
    <row r="327" ht="14.25" customHeight="1">
      <c r="C327" s="1"/>
      <c r="D327" s="2"/>
      <c r="E327" s="1"/>
      <c r="F327" s="2"/>
    </row>
    <row r="328" ht="14.25" customHeight="1">
      <c r="C328" s="1"/>
      <c r="D328" s="2"/>
      <c r="E328" s="1"/>
      <c r="F328" s="2"/>
    </row>
    <row r="329" ht="14.25" customHeight="1">
      <c r="C329" s="1"/>
      <c r="D329" s="2"/>
      <c r="E329" s="1"/>
      <c r="F329" s="2"/>
    </row>
    <row r="330" ht="14.25" customHeight="1">
      <c r="C330" s="1"/>
      <c r="D330" s="2"/>
      <c r="E330" s="1"/>
      <c r="F330" s="2"/>
    </row>
    <row r="331" ht="14.25" customHeight="1">
      <c r="C331" s="1"/>
      <c r="D331" s="2"/>
      <c r="E331" s="1"/>
      <c r="F331" s="2"/>
    </row>
    <row r="332" ht="14.25" customHeight="1">
      <c r="C332" s="1"/>
      <c r="D332" s="2"/>
      <c r="E332" s="1"/>
      <c r="F332" s="2"/>
    </row>
    <row r="333" ht="14.25" customHeight="1">
      <c r="C333" s="1"/>
      <c r="D333" s="2"/>
      <c r="E333" s="1"/>
      <c r="F333" s="2"/>
    </row>
    <row r="334" ht="14.25" customHeight="1">
      <c r="C334" s="1"/>
      <c r="D334" s="2"/>
      <c r="E334" s="1"/>
      <c r="F334" s="2"/>
    </row>
    <row r="335" ht="14.25" customHeight="1">
      <c r="C335" s="1"/>
      <c r="D335" s="2"/>
      <c r="E335" s="1"/>
      <c r="F335" s="2"/>
    </row>
    <row r="336" ht="14.25" customHeight="1">
      <c r="C336" s="1"/>
      <c r="D336" s="2"/>
      <c r="E336" s="1"/>
      <c r="F336" s="2"/>
    </row>
    <row r="337" ht="14.25" customHeight="1">
      <c r="C337" s="1"/>
      <c r="D337" s="2"/>
      <c r="E337" s="1"/>
      <c r="F337" s="2"/>
    </row>
    <row r="338" ht="14.25" customHeight="1">
      <c r="C338" s="1"/>
      <c r="D338" s="2"/>
      <c r="E338" s="1"/>
      <c r="F338" s="2"/>
    </row>
    <row r="339" ht="14.25" customHeight="1">
      <c r="C339" s="1"/>
      <c r="D339" s="2"/>
      <c r="E339" s="1"/>
      <c r="F339" s="2"/>
    </row>
    <row r="340" ht="14.25" customHeight="1">
      <c r="C340" s="1"/>
      <c r="D340" s="2"/>
      <c r="E340" s="1"/>
      <c r="F340" s="2"/>
    </row>
    <row r="341" ht="14.25" customHeight="1">
      <c r="C341" s="1"/>
      <c r="D341" s="2"/>
      <c r="E341" s="1"/>
      <c r="F341" s="2"/>
    </row>
    <row r="342" ht="14.25" customHeight="1">
      <c r="C342" s="1"/>
      <c r="D342" s="2"/>
      <c r="E342" s="1"/>
      <c r="F342" s="2"/>
    </row>
    <row r="343" ht="14.25" customHeight="1">
      <c r="C343" s="1"/>
      <c r="D343" s="2"/>
      <c r="E343" s="1"/>
      <c r="F343" s="2"/>
    </row>
    <row r="344" ht="14.25" customHeight="1">
      <c r="C344" s="1"/>
      <c r="D344" s="2"/>
      <c r="E344" s="1"/>
      <c r="F344" s="2"/>
    </row>
    <row r="345" ht="14.25" customHeight="1">
      <c r="C345" s="1"/>
      <c r="D345" s="2"/>
      <c r="E345" s="1"/>
      <c r="F345" s="2"/>
    </row>
    <row r="346" ht="14.25" customHeight="1">
      <c r="C346" s="1"/>
      <c r="D346" s="2"/>
      <c r="E346" s="1"/>
      <c r="F346" s="2"/>
    </row>
    <row r="347" ht="14.25" customHeight="1">
      <c r="C347" s="1"/>
      <c r="D347" s="2"/>
      <c r="E347" s="1"/>
      <c r="F347" s="2"/>
    </row>
    <row r="348" ht="14.25" customHeight="1">
      <c r="C348" s="1"/>
      <c r="D348" s="2"/>
      <c r="E348" s="1"/>
      <c r="F348" s="2"/>
    </row>
    <row r="349" ht="14.25" customHeight="1">
      <c r="C349" s="1"/>
      <c r="D349" s="2"/>
      <c r="E349" s="1"/>
      <c r="F349" s="2"/>
    </row>
    <row r="350" ht="14.25" customHeight="1">
      <c r="C350" s="1"/>
      <c r="D350" s="2"/>
      <c r="E350" s="1"/>
      <c r="F350" s="2"/>
    </row>
    <row r="351" ht="14.25" customHeight="1">
      <c r="C351" s="1"/>
      <c r="D351" s="2"/>
      <c r="E351" s="1"/>
      <c r="F351" s="2"/>
    </row>
    <row r="352" ht="14.25" customHeight="1">
      <c r="C352" s="1"/>
      <c r="D352" s="2"/>
      <c r="E352" s="1"/>
      <c r="F352" s="2"/>
    </row>
    <row r="353" ht="14.25" customHeight="1">
      <c r="C353" s="1"/>
      <c r="D353" s="2"/>
      <c r="E353" s="1"/>
      <c r="F353" s="2"/>
    </row>
    <row r="354" ht="14.25" customHeight="1">
      <c r="C354" s="1"/>
      <c r="D354" s="2"/>
      <c r="E354" s="1"/>
      <c r="F354" s="2"/>
    </row>
    <row r="355" ht="14.25" customHeight="1">
      <c r="C355" s="1"/>
      <c r="D355" s="2"/>
      <c r="E355" s="1"/>
      <c r="F355" s="2"/>
    </row>
    <row r="356" ht="14.25" customHeight="1">
      <c r="C356" s="1"/>
      <c r="D356" s="2"/>
      <c r="E356" s="1"/>
      <c r="F356" s="2"/>
    </row>
    <row r="357" ht="14.25" customHeight="1">
      <c r="C357" s="1"/>
      <c r="D357" s="2"/>
      <c r="E357" s="1"/>
      <c r="F357" s="2"/>
    </row>
    <row r="358" ht="14.25" customHeight="1">
      <c r="C358" s="1"/>
      <c r="D358" s="2"/>
      <c r="E358" s="1"/>
      <c r="F358" s="2"/>
    </row>
    <row r="359" ht="14.25" customHeight="1">
      <c r="C359" s="1"/>
      <c r="D359" s="2"/>
      <c r="E359" s="1"/>
      <c r="F359" s="2"/>
    </row>
    <row r="360" ht="14.25" customHeight="1">
      <c r="C360" s="1"/>
      <c r="D360" s="2"/>
      <c r="E360" s="1"/>
      <c r="F360" s="2"/>
    </row>
    <row r="361" ht="14.25" customHeight="1">
      <c r="C361" s="1"/>
      <c r="D361" s="2"/>
      <c r="E361" s="1"/>
      <c r="F361" s="2"/>
    </row>
    <row r="362" ht="14.25" customHeight="1">
      <c r="C362" s="1"/>
      <c r="D362" s="2"/>
      <c r="E362" s="1"/>
      <c r="F362" s="2"/>
    </row>
    <row r="363" ht="14.25" customHeight="1">
      <c r="C363" s="1"/>
      <c r="D363" s="2"/>
      <c r="E363" s="1"/>
      <c r="F363" s="2"/>
    </row>
    <row r="364" ht="14.25" customHeight="1">
      <c r="C364" s="1"/>
      <c r="D364" s="2"/>
      <c r="E364" s="1"/>
      <c r="F364" s="2"/>
    </row>
    <row r="365" ht="14.25" customHeight="1">
      <c r="C365" s="1"/>
      <c r="D365" s="2"/>
      <c r="E365" s="1"/>
      <c r="F365" s="2"/>
    </row>
    <row r="366" ht="14.25" customHeight="1">
      <c r="C366" s="1"/>
      <c r="D366" s="2"/>
      <c r="E366" s="1"/>
      <c r="F366" s="2"/>
    </row>
    <row r="367" ht="14.25" customHeight="1">
      <c r="C367" s="1"/>
      <c r="D367" s="2"/>
      <c r="E367" s="1"/>
      <c r="F367" s="2"/>
    </row>
    <row r="368" ht="14.25" customHeight="1">
      <c r="C368" s="1"/>
      <c r="D368" s="2"/>
      <c r="E368" s="1"/>
      <c r="F368" s="2"/>
    </row>
    <row r="369" ht="14.25" customHeight="1">
      <c r="C369" s="1"/>
      <c r="D369" s="2"/>
      <c r="E369" s="1"/>
      <c r="F369" s="2"/>
    </row>
    <row r="370" ht="14.25" customHeight="1">
      <c r="C370" s="1"/>
      <c r="D370" s="2"/>
      <c r="E370" s="1"/>
      <c r="F370" s="2"/>
    </row>
    <row r="371" ht="14.25" customHeight="1">
      <c r="C371" s="1"/>
      <c r="D371" s="2"/>
      <c r="E371" s="1"/>
      <c r="F371" s="2"/>
    </row>
    <row r="372" ht="14.25" customHeight="1">
      <c r="C372" s="1"/>
      <c r="D372" s="2"/>
      <c r="E372" s="1"/>
      <c r="F372" s="2"/>
    </row>
    <row r="373" ht="14.25" customHeight="1">
      <c r="C373" s="1"/>
      <c r="D373" s="2"/>
      <c r="E373" s="1"/>
      <c r="F373" s="2"/>
    </row>
    <row r="374" ht="14.25" customHeight="1">
      <c r="C374" s="1"/>
      <c r="D374" s="2"/>
      <c r="E374" s="1"/>
      <c r="F374" s="2"/>
    </row>
    <row r="375" ht="14.25" customHeight="1">
      <c r="C375" s="1"/>
      <c r="D375" s="2"/>
      <c r="E375" s="1"/>
      <c r="F375" s="2"/>
    </row>
    <row r="376" ht="14.25" customHeight="1">
      <c r="C376" s="1"/>
      <c r="D376" s="2"/>
      <c r="E376" s="1"/>
      <c r="F376" s="2"/>
    </row>
    <row r="377" ht="14.25" customHeight="1">
      <c r="C377" s="1"/>
      <c r="D377" s="2"/>
      <c r="E377" s="1"/>
      <c r="F377" s="2"/>
    </row>
    <row r="378" ht="14.25" customHeight="1">
      <c r="C378" s="1"/>
      <c r="D378" s="2"/>
      <c r="E378" s="1"/>
      <c r="F378" s="2"/>
    </row>
    <row r="379" ht="14.25" customHeight="1">
      <c r="C379" s="1"/>
      <c r="D379" s="2"/>
      <c r="E379" s="1"/>
      <c r="F379" s="2"/>
    </row>
    <row r="380" ht="14.25" customHeight="1">
      <c r="C380" s="1"/>
      <c r="D380" s="2"/>
      <c r="E380" s="1"/>
      <c r="F380" s="2"/>
    </row>
    <row r="381" ht="14.25" customHeight="1">
      <c r="C381" s="1"/>
      <c r="D381" s="2"/>
      <c r="E381" s="1"/>
      <c r="F381" s="2"/>
    </row>
    <row r="382" ht="14.25" customHeight="1">
      <c r="C382" s="1"/>
      <c r="D382" s="2"/>
      <c r="E382" s="1"/>
      <c r="F382" s="2"/>
    </row>
    <row r="383" ht="14.25" customHeight="1">
      <c r="C383" s="1"/>
      <c r="D383" s="2"/>
      <c r="E383" s="1"/>
      <c r="F383" s="2"/>
    </row>
    <row r="384" ht="14.25" customHeight="1">
      <c r="C384" s="1"/>
      <c r="D384" s="2"/>
      <c r="E384" s="1"/>
      <c r="F384" s="2"/>
    </row>
    <row r="385" ht="14.25" customHeight="1">
      <c r="C385" s="1"/>
      <c r="D385" s="2"/>
      <c r="E385" s="1"/>
      <c r="F385" s="2"/>
    </row>
    <row r="386" ht="14.25" customHeight="1">
      <c r="C386" s="1"/>
      <c r="D386" s="2"/>
      <c r="E386" s="1"/>
      <c r="F386" s="2"/>
    </row>
    <row r="387" ht="14.25" customHeight="1">
      <c r="C387" s="1"/>
      <c r="D387" s="2"/>
      <c r="E387" s="1"/>
      <c r="F387" s="2"/>
    </row>
    <row r="388" ht="14.25" customHeight="1">
      <c r="C388" s="1"/>
      <c r="D388" s="2"/>
      <c r="E388" s="1"/>
      <c r="F388" s="2"/>
    </row>
    <row r="389" ht="14.25" customHeight="1">
      <c r="C389" s="1"/>
      <c r="D389" s="2"/>
      <c r="E389" s="1"/>
      <c r="F389" s="2"/>
    </row>
    <row r="390" ht="14.25" customHeight="1">
      <c r="C390" s="1"/>
      <c r="D390" s="2"/>
      <c r="E390" s="1"/>
      <c r="F390" s="2"/>
    </row>
    <row r="391" ht="14.25" customHeight="1">
      <c r="C391" s="1"/>
      <c r="D391" s="2"/>
      <c r="E391" s="1"/>
      <c r="F391" s="2"/>
    </row>
    <row r="392" ht="14.25" customHeight="1">
      <c r="C392" s="1"/>
      <c r="D392" s="2"/>
      <c r="E392" s="1"/>
      <c r="F392" s="2"/>
    </row>
    <row r="393" ht="14.25" customHeight="1">
      <c r="C393" s="1"/>
      <c r="D393" s="2"/>
      <c r="E393" s="1"/>
      <c r="F393" s="2"/>
    </row>
    <row r="394" ht="14.25" customHeight="1">
      <c r="C394" s="1"/>
      <c r="D394" s="2"/>
      <c r="E394" s="1"/>
      <c r="F394" s="2"/>
    </row>
    <row r="395" ht="14.25" customHeight="1">
      <c r="C395" s="1"/>
      <c r="D395" s="2"/>
      <c r="E395" s="1"/>
      <c r="F395" s="2"/>
    </row>
    <row r="396" ht="14.25" customHeight="1">
      <c r="C396" s="1"/>
      <c r="D396" s="2"/>
      <c r="E396" s="1"/>
      <c r="F396" s="2"/>
    </row>
    <row r="397" ht="14.25" customHeight="1">
      <c r="C397" s="1"/>
      <c r="D397" s="2"/>
      <c r="E397" s="1"/>
      <c r="F397" s="2"/>
    </row>
    <row r="398" ht="14.25" customHeight="1">
      <c r="C398" s="1"/>
      <c r="D398" s="2"/>
      <c r="E398" s="1"/>
      <c r="F398" s="2"/>
    </row>
    <row r="399" ht="14.25" customHeight="1">
      <c r="C399" s="1"/>
      <c r="D399" s="2"/>
      <c r="E399" s="1"/>
      <c r="F399" s="2"/>
    </row>
    <row r="400" ht="14.25" customHeight="1">
      <c r="C400" s="1"/>
      <c r="D400" s="2"/>
      <c r="E400" s="1"/>
      <c r="F400" s="2"/>
    </row>
    <row r="401" ht="14.25" customHeight="1">
      <c r="C401" s="1"/>
      <c r="D401" s="2"/>
      <c r="E401" s="1"/>
      <c r="F401" s="2"/>
    </row>
    <row r="402" ht="14.25" customHeight="1">
      <c r="C402" s="1"/>
      <c r="D402" s="2"/>
      <c r="E402" s="1"/>
      <c r="F402" s="2"/>
    </row>
    <row r="403" ht="14.25" customHeight="1">
      <c r="C403" s="1"/>
      <c r="D403" s="2"/>
      <c r="E403" s="1"/>
      <c r="F403" s="2"/>
    </row>
    <row r="404" ht="14.25" customHeight="1">
      <c r="C404" s="1"/>
      <c r="D404" s="2"/>
      <c r="E404" s="1"/>
      <c r="F404" s="2"/>
    </row>
    <row r="405" ht="14.25" customHeight="1">
      <c r="C405" s="1"/>
      <c r="D405" s="2"/>
      <c r="E405" s="1"/>
      <c r="F405" s="2"/>
    </row>
    <row r="406" ht="14.25" customHeight="1">
      <c r="C406" s="1"/>
      <c r="D406" s="2"/>
      <c r="E406" s="1"/>
      <c r="F406" s="2"/>
    </row>
    <row r="407" ht="14.25" customHeight="1">
      <c r="C407" s="1"/>
      <c r="D407" s="2"/>
      <c r="E407" s="1"/>
      <c r="F407" s="2"/>
    </row>
    <row r="408" ht="14.25" customHeight="1">
      <c r="C408" s="1"/>
      <c r="D408" s="2"/>
      <c r="E408" s="1"/>
      <c r="F408" s="2"/>
    </row>
    <row r="409" ht="14.25" customHeight="1">
      <c r="C409" s="1"/>
      <c r="D409" s="2"/>
      <c r="E409" s="1"/>
      <c r="F409" s="2"/>
    </row>
    <row r="410" ht="14.25" customHeight="1">
      <c r="C410" s="1"/>
      <c r="D410" s="2"/>
      <c r="E410" s="1"/>
      <c r="F410" s="2"/>
    </row>
    <row r="411" ht="14.25" customHeight="1">
      <c r="C411" s="1"/>
      <c r="D411" s="2"/>
      <c r="E411" s="1"/>
      <c r="F411" s="2"/>
    </row>
    <row r="412" ht="14.25" customHeight="1">
      <c r="C412" s="1"/>
      <c r="D412" s="2"/>
      <c r="E412" s="1"/>
      <c r="F412" s="2"/>
    </row>
    <row r="413" ht="14.25" customHeight="1">
      <c r="C413" s="1"/>
      <c r="D413" s="2"/>
      <c r="E413" s="1"/>
      <c r="F413" s="2"/>
    </row>
    <row r="414" ht="14.25" customHeight="1">
      <c r="C414" s="1"/>
      <c r="D414" s="2"/>
      <c r="E414" s="1"/>
      <c r="F414" s="2"/>
    </row>
    <row r="415" ht="14.25" customHeight="1">
      <c r="C415" s="1"/>
      <c r="D415" s="2"/>
      <c r="E415" s="1"/>
      <c r="F415" s="2"/>
    </row>
    <row r="416" ht="14.25" customHeight="1">
      <c r="C416" s="1"/>
      <c r="D416" s="2"/>
      <c r="E416" s="1"/>
      <c r="F416" s="2"/>
    </row>
    <row r="417" ht="14.25" customHeight="1">
      <c r="C417" s="1"/>
      <c r="D417" s="2"/>
      <c r="E417" s="1"/>
      <c r="F417" s="2"/>
    </row>
    <row r="418" ht="14.25" customHeight="1">
      <c r="C418" s="1"/>
      <c r="D418" s="2"/>
      <c r="E418" s="1"/>
      <c r="F418" s="2"/>
    </row>
    <row r="419" ht="14.25" customHeight="1">
      <c r="C419" s="1"/>
      <c r="D419" s="2"/>
      <c r="E419" s="1"/>
      <c r="F419" s="2"/>
    </row>
    <row r="420" ht="14.25" customHeight="1">
      <c r="C420" s="1"/>
      <c r="D420" s="2"/>
      <c r="E420" s="1"/>
      <c r="F420" s="2"/>
    </row>
    <row r="421" ht="14.25" customHeight="1">
      <c r="C421" s="1"/>
      <c r="D421" s="2"/>
      <c r="E421" s="1"/>
      <c r="F421" s="2"/>
    </row>
    <row r="422" ht="14.25" customHeight="1">
      <c r="C422" s="1"/>
      <c r="D422" s="2"/>
      <c r="E422" s="1"/>
      <c r="F422" s="2"/>
    </row>
    <row r="423" ht="14.25" customHeight="1">
      <c r="C423" s="1"/>
      <c r="D423" s="2"/>
      <c r="E423" s="1"/>
      <c r="F423" s="2"/>
    </row>
    <row r="424" ht="14.25" customHeight="1">
      <c r="C424" s="1"/>
      <c r="D424" s="2"/>
      <c r="E424" s="1"/>
      <c r="F424" s="2"/>
    </row>
    <row r="425" ht="14.25" customHeight="1">
      <c r="C425" s="1"/>
      <c r="D425" s="2"/>
      <c r="E425" s="1"/>
      <c r="F425" s="2"/>
    </row>
    <row r="426" ht="14.25" customHeight="1">
      <c r="C426" s="1"/>
      <c r="D426" s="2"/>
      <c r="E426" s="1"/>
      <c r="F426" s="2"/>
    </row>
    <row r="427" ht="14.25" customHeight="1">
      <c r="C427" s="1"/>
      <c r="D427" s="2"/>
      <c r="E427" s="1"/>
      <c r="F427" s="2"/>
    </row>
    <row r="428" ht="14.25" customHeight="1">
      <c r="C428" s="1"/>
      <c r="D428" s="2"/>
      <c r="E428" s="1"/>
      <c r="F428" s="2"/>
    </row>
    <row r="429" ht="14.25" customHeight="1">
      <c r="C429" s="1"/>
      <c r="D429" s="2"/>
      <c r="E429" s="1"/>
      <c r="F429" s="2"/>
    </row>
    <row r="430" ht="14.25" customHeight="1">
      <c r="C430" s="1"/>
      <c r="D430" s="2"/>
      <c r="E430" s="1"/>
      <c r="F430" s="2"/>
    </row>
    <row r="431" ht="14.25" customHeight="1">
      <c r="C431" s="1"/>
      <c r="D431" s="2"/>
      <c r="E431" s="1"/>
      <c r="F431" s="2"/>
    </row>
    <row r="432" ht="14.25" customHeight="1">
      <c r="C432" s="1"/>
      <c r="D432" s="2"/>
      <c r="E432" s="1"/>
      <c r="F432" s="2"/>
    </row>
    <row r="433" ht="14.25" customHeight="1">
      <c r="C433" s="1"/>
      <c r="D433" s="2"/>
      <c r="E433" s="1"/>
      <c r="F433" s="2"/>
    </row>
    <row r="434" ht="14.25" customHeight="1">
      <c r="C434" s="1"/>
      <c r="D434" s="2"/>
      <c r="E434" s="1"/>
      <c r="F434" s="2"/>
    </row>
    <row r="435" ht="14.25" customHeight="1">
      <c r="C435" s="1"/>
      <c r="D435" s="2"/>
      <c r="E435" s="1"/>
      <c r="F435" s="2"/>
    </row>
    <row r="436" ht="14.25" customHeight="1">
      <c r="C436" s="1"/>
      <c r="D436" s="2"/>
      <c r="E436" s="1"/>
      <c r="F436" s="2"/>
    </row>
    <row r="437" ht="14.25" customHeight="1">
      <c r="C437" s="1"/>
      <c r="D437" s="2"/>
      <c r="E437" s="1"/>
      <c r="F437" s="2"/>
    </row>
    <row r="438" ht="14.25" customHeight="1">
      <c r="C438" s="1"/>
      <c r="D438" s="2"/>
      <c r="E438" s="1"/>
      <c r="F438" s="2"/>
    </row>
    <row r="439" ht="14.25" customHeight="1">
      <c r="C439" s="1"/>
      <c r="D439" s="2"/>
      <c r="E439" s="1"/>
      <c r="F439" s="2"/>
    </row>
    <row r="440" ht="14.25" customHeight="1">
      <c r="C440" s="1"/>
      <c r="D440" s="2"/>
      <c r="E440" s="1"/>
      <c r="F440" s="2"/>
    </row>
    <row r="441" ht="14.25" customHeight="1">
      <c r="C441" s="1"/>
      <c r="D441" s="2"/>
      <c r="E441" s="1"/>
      <c r="F441" s="2"/>
    </row>
    <row r="442" ht="14.25" customHeight="1">
      <c r="C442" s="1"/>
      <c r="D442" s="2"/>
      <c r="E442" s="1"/>
      <c r="F442" s="2"/>
    </row>
    <row r="443" ht="14.25" customHeight="1">
      <c r="C443" s="1"/>
      <c r="D443" s="2"/>
      <c r="E443" s="1"/>
      <c r="F443" s="2"/>
    </row>
    <row r="444" ht="14.25" customHeight="1">
      <c r="C444" s="1"/>
      <c r="D444" s="2"/>
      <c r="E444" s="1"/>
      <c r="F444" s="2"/>
    </row>
    <row r="445" ht="14.25" customHeight="1">
      <c r="C445" s="1"/>
      <c r="D445" s="2"/>
      <c r="E445" s="1"/>
      <c r="F445" s="2"/>
    </row>
    <row r="446" ht="14.25" customHeight="1">
      <c r="C446" s="1"/>
      <c r="D446" s="2"/>
      <c r="E446" s="1"/>
      <c r="F446" s="2"/>
    </row>
    <row r="447" ht="14.25" customHeight="1">
      <c r="C447" s="1"/>
      <c r="D447" s="2"/>
      <c r="E447" s="1"/>
      <c r="F447" s="2"/>
    </row>
    <row r="448" ht="14.25" customHeight="1">
      <c r="C448" s="1"/>
      <c r="D448" s="2"/>
      <c r="E448" s="1"/>
      <c r="F448" s="2"/>
    </row>
    <row r="449" ht="14.25" customHeight="1">
      <c r="C449" s="1"/>
      <c r="D449" s="2"/>
      <c r="E449" s="1"/>
      <c r="F449" s="2"/>
    </row>
    <row r="450" ht="14.25" customHeight="1">
      <c r="C450" s="1"/>
      <c r="D450" s="2"/>
      <c r="E450" s="1"/>
      <c r="F450" s="2"/>
    </row>
    <row r="451" ht="14.25" customHeight="1">
      <c r="C451" s="1"/>
      <c r="D451" s="2"/>
      <c r="E451" s="1"/>
      <c r="F451" s="2"/>
    </row>
    <row r="452" ht="14.25" customHeight="1">
      <c r="C452" s="1"/>
      <c r="D452" s="2"/>
      <c r="E452" s="1"/>
      <c r="F452" s="2"/>
    </row>
    <row r="453" ht="14.25" customHeight="1">
      <c r="C453" s="1"/>
      <c r="D453" s="2"/>
      <c r="E453" s="1"/>
      <c r="F453" s="2"/>
    </row>
    <row r="454" ht="14.25" customHeight="1">
      <c r="C454" s="1"/>
      <c r="D454" s="2"/>
      <c r="E454" s="1"/>
      <c r="F454" s="2"/>
    </row>
    <row r="455" ht="14.25" customHeight="1">
      <c r="C455" s="1"/>
      <c r="D455" s="2"/>
      <c r="E455" s="1"/>
      <c r="F455" s="2"/>
    </row>
    <row r="456" ht="14.25" customHeight="1">
      <c r="C456" s="1"/>
      <c r="D456" s="2"/>
      <c r="E456" s="1"/>
      <c r="F456" s="2"/>
    </row>
    <row r="457" ht="14.25" customHeight="1">
      <c r="C457" s="1"/>
      <c r="D457" s="2"/>
      <c r="E457" s="1"/>
      <c r="F457" s="2"/>
    </row>
    <row r="458" ht="14.25" customHeight="1">
      <c r="C458" s="1"/>
      <c r="D458" s="2"/>
      <c r="E458" s="1"/>
      <c r="F458" s="2"/>
    </row>
    <row r="459" ht="14.25" customHeight="1">
      <c r="C459" s="1"/>
      <c r="D459" s="2"/>
      <c r="E459" s="1"/>
      <c r="F459" s="2"/>
    </row>
    <row r="460" ht="14.25" customHeight="1">
      <c r="C460" s="1"/>
      <c r="D460" s="2"/>
      <c r="E460" s="1"/>
      <c r="F460" s="2"/>
    </row>
    <row r="461" ht="14.25" customHeight="1">
      <c r="C461" s="1"/>
      <c r="D461" s="2"/>
      <c r="E461" s="1"/>
      <c r="F461" s="2"/>
    </row>
    <row r="462" ht="14.25" customHeight="1">
      <c r="C462" s="1"/>
      <c r="D462" s="2"/>
      <c r="E462" s="1"/>
      <c r="F462" s="2"/>
    </row>
    <row r="463" ht="14.25" customHeight="1">
      <c r="C463" s="1"/>
      <c r="D463" s="2"/>
      <c r="E463" s="1"/>
      <c r="F463" s="2"/>
    </row>
    <row r="464" ht="14.25" customHeight="1">
      <c r="C464" s="1"/>
      <c r="D464" s="2"/>
      <c r="E464" s="1"/>
      <c r="F464" s="2"/>
    </row>
    <row r="465" ht="14.25" customHeight="1">
      <c r="C465" s="1"/>
      <c r="D465" s="2"/>
      <c r="E465" s="1"/>
      <c r="F465" s="2"/>
    </row>
    <row r="466" ht="14.25" customHeight="1">
      <c r="C466" s="1"/>
      <c r="D466" s="2"/>
      <c r="E466" s="1"/>
      <c r="F466" s="2"/>
    </row>
    <row r="467" ht="14.25" customHeight="1">
      <c r="C467" s="1"/>
      <c r="D467" s="2"/>
      <c r="E467" s="1"/>
      <c r="F467" s="2"/>
    </row>
    <row r="468" ht="14.25" customHeight="1">
      <c r="C468" s="1"/>
      <c r="D468" s="2"/>
      <c r="E468" s="1"/>
      <c r="F468" s="2"/>
    </row>
    <row r="469" ht="14.25" customHeight="1">
      <c r="C469" s="1"/>
      <c r="D469" s="2"/>
      <c r="E469" s="1"/>
      <c r="F469" s="2"/>
    </row>
    <row r="470" ht="14.25" customHeight="1">
      <c r="C470" s="1"/>
      <c r="D470" s="2"/>
      <c r="E470" s="1"/>
      <c r="F470" s="2"/>
    </row>
    <row r="471" ht="14.25" customHeight="1">
      <c r="C471" s="1"/>
      <c r="D471" s="2"/>
      <c r="E471" s="1"/>
      <c r="F471" s="2"/>
    </row>
    <row r="472" ht="14.25" customHeight="1">
      <c r="C472" s="1"/>
      <c r="D472" s="2"/>
      <c r="E472" s="1"/>
      <c r="F472" s="2"/>
    </row>
    <row r="473" ht="14.25" customHeight="1">
      <c r="C473" s="1"/>
      <c r="D473" s="2"/>
      <c r="E473" s="1"/>
      <c r="F473" s="2"/>
    </row>
    <row r="474" ht="14.25" customHeight="1">
      <c r="C474" s="1"/>
      <c r="D474" s="2"/>
      <c r="E474" s="1"/>
      <c r="F474" s="2"/>
    </row>
    <row r="475" ht="14.25" customHeight="1">
      <c r="C475" s="1"/>
      <c r="D475" s="2"/>
      <c r="E475" s="1"/>
      <c r="F475" s="2"/>
    </row>
    <row r="476" ht="14.25" customHeight="1">
      <c r="C476" s="1"/>
      <c r="D476" s="2"/>
      <c r="E476" s="1"/>
      <c r="F476" s="2"/>
    </row>
    <row r="477" ht="14.25" customHeight="1">
      <c r="C477" s="1"/>
      <c r="D477" s="2"/>
      <c r="E477" s="1"/>
      <c r="F477" s="2"/>
    </row>
    <row r="478" ht="14.25" customHeight="1">
      <c r="C478" s="1"/>
      <c r="D478" s="2"/>
      <c r="E478" s="1"/>
      <c r="F478" s="2"/>
    </row>
    <row r="479" ht="14.25" customHeight="1">
      <c r="C479" s="1"/>
      <c r="D479" s="2"/>
      <c r="E479" s="1"/>
      <c r="F479" s="2"/>
    </row>
    <row r="480" ht="14.25" customHeight="1">
      <c r="C480" s="1"/>
      <c r="D480" s="2"/>
      <c r="E480" s="1"/>
      <c r="F480" s="2"/>
    </row>
    <row r="481" ht="14.25" customHeight="1">
      <c r="C481" s="1"/>
      <c r="D481" s="2"/>
      <c r="E481" s="1"/>
      <c r="F481" s="2"/>
    </row>
    <row r="482" ht="14.25" customHeight="1">
      <c r="C482" s="1"/>
      <c r="D482" s="2"/>
      <c r="E482" s="1"/>
      <c r="F482" s="2"/>
    </row>
    <row r="483" ht="14.25" customHeight="1">
      <c r="C483" s="1"/>
      <c r="D483" s="2"/>
      <c r="E483" s="1"/>
      <c r="F483" s="2"/>
    </row>
    <row r="484" ht="14.25" customHeight="1">
      <c r="C484" s="1"/>
      <c r="D484" s="2"/>
      <c r="E484" s="1"/>
      <c r="F484" s="2"/>
    </row>
    <row r="485" ht="14.25" customHeight="1">
      <c r="C485" s="1"/>
      <c r="D485" s="2"/>
      <c r="E485" s="1"/>
      <c r="F485" s="2"/>
    </row>
    <row r="486" ht="14.25" customHeight="1">
      <c r="C486" s="1"/>
      <c r="D486" s="2"/>
      <c r="E486" s="1"/>
      <c r="F486" s="2"/>
    </row>
    <row r="487" ht="14.25" customHeight="1">
      <c r="C487" s="1"/>
      <c r="D487" s="2"/>
      <c r="E487" s="1"/>
      <c r="F487" s="2"/>
    </row>
    <row r="488" ht="14.25" customHeight="1">
      <c r="C488" s="1"/>
      <c r="D488" s="2"/>
      <c r="E488" s="1"/>
      <c r="F488" s="2"/>
    </row>
    <row r="489" ht="14.25" customHeight="1">
      <c r="C489" s="1"/>
      <c r="D489" s="2"/>
      <c r="E489" s="1"/>
      <c r="F489" s="2"/>
    </row>
    <row r="490" ht="14.25" customHeight="1">
      <c r="C490" s="1"/>
      <c r="D490" s="2"/>
      <c r="E490" s="1"/>
      <c r="F490" s="2"/>
    </row>
    <row r="491" ht="14.25" customHeight="1">
      <c r="C491" s="1"/>
      <c r="D491" s="2"/>
      <c r="E491" s="1"/>
      <c r="F491" s="2"/>
    </row>
    <row r="492" ht="14.25" customHeight="1">
      <c r="C492" s="1"/>
      <c r="D492" s="2"/>
      <c r="E492" s="1"/>
      <c r="F492" s="2"/>
    </row>
    <row r="493" ht="14.25" customHeight="1">
      <c r="C493" s="1"/>
      <c r="D493" s="2"/>
      <c r="E493" s="1"/>
      <c r="F493" s="2"/>
    </row>
    <row r="494" ht="14.25" customHeight="1">
      <c r="C494" s="1"/>
      <c r="D494" s="2"/>
      <c r="E494" s="1"/>
      <c r="F494" s="2"/>
    </row>
    <row r="495" ht="14.25" customHeight="1">
      <c r="C495" s="1"/>
      <c r="D495" s="2"/>
      <c r="E495" s="1"/>
      <c r="F495" s="2"/>
    </row>
    <row r="496" ht="14.25" customHeight="1">
      <c r="C496" s="1"/>
      <c r="D496" s="2"/>
      <c r="E496" s="1"/>
      <c r="F496" s="2"/>
    </row>
    <row r="497" ht="14.25" customHeight="1">
      <c r="C497" s="1"/>
      <c r="D497" s="2"/>
      <c r="E497" s="1"/>
      <c r="F497" s="2"/>
    </row>
    <row r="498" ht="14.25" customHeight="1">
      <c r="C498" s="1"/>
      <c r="D498" s="2"/>
      <c r="E498" s="1"/>
      <c r="F498" s="2"/>
    </row>
    <row r="499" ht="14.25" customHeight="1">
      <c r="C499" s="1"/>
      <c r="D499" s="2"/>
      <c r="E499" s="1"/>
      <c r="F499" s="2"/>
    </row>
    <row r="500" ht="14.25" customHeight="1">
      <c r="C500" s="1"/>
      <c r="D500" s="2"/>
      <c r="E500" s="1"/>
      <c r="F500" s="2"/>
    </row>
    <row r="501" ht="14.25" customHeight="1">
      <c r="C501" s="1"/>
      <c r="D501" s="2"/>
      <c r="E501" s="1"/>
      <c r="F501" s="2"/>
    </row>
    <row r="502" ht="14.25" customHeight="1">
      <c r="C502" s="1"/>
      <c r="D502" s="2"/>
      <c r="E502" s="1"/>
      <c r="F502" s="2"/>
    </row>
    <row r="503" ht="14.25" customHeight="1">
      <c r="C503" s="1"/>
      <c r="D503" s="2"/>
      <c r="E503" s="1"/>
      <c r="F503" s="2"/>
    </row>
    <row r="504" ht="14.25" customHeight="1">
      <c r="C504" s="1"/>
      <c r="D504" s="2"/>
      <c r="E504" s="1"/>
      <c r="F504" s="2"/>
    </row>
    <row r="505" ht="14.25" customHeight="1">
      <c r="C505" s="1"/>
      <c r="D505" s="2"/>
      <c r="E505" s="1"/>
      <c r="F505" s="2"/>
    </row>
    <row r="506" ht="14.25" customHeight="1">
      <c r="C506" s="1"/>
      <c r="D506" s="2"/>
      <c r="E506" s="1"/>
      <c r="F506" s="2"/>
    </row>
    <row r="507" ht="14.25" customHeight="1">
      <c r="C507" s="1"/>
      <c r="D507" s="2"/>
      <c r="E507" s="1"/>
      <c r="F507" s="2"/>
    </row>
    <row r="508" ht="14.25" customHeight="1">
      <c r="C508" s="1"/>
      <c r="D508" s="2"/>
      <c r="E508" s="1"/>
      <c r="F508" s="2"/>
    </row>
    <row r="509" ht="14.25" customHeight="1">
      <c r="C509" s="1"/>
      <c r="D509" s="2"/>
      <c r="E509" s="1"/>
      <c r="F509" s="2"/>
    </row>
    <row r="510" ht="14.25" customHeight="1">
      <c r="C510" s="1"/>
      <c r="D510" s="2"/>
      <c r="E510" s="1"/>
      <c r="F510" s="2"/>
    </row>
    <row r="511" ht="14.25" customHeight="1">
      <c r="C511" s="1"/>
      <c r="D511" s="2"/>
      <c r="E511" s="1"/>
      <c r="F511" s="2"/>
    </row>
    <row r="512" ht="14.25" customHeight="1">
      <c r="C512" s="1"/>
      <c r="D512" s="2"/>
      <c r="E512" s="1"/>
      <c r="F512" s="2"/>
    </row>
    <row r="513" ht="14.25" customHeight="1">
      <c r="C513" s="1"/>
      <c r="D513" s="2"/>
      <c r="E513" s="1"/>
      <c r="F513" s="2"/>
    </row>
    <row r="514" ht="14.25" customHeight="1">
      <c r="C514" s="1"/>
      <c r="D514" s="2"/>
      <c r="E514" s="1"/>
      <c r="F514" s="2"/>
    </row>
    <row r="515" ht="14.25" customHeight="1">
      <c r="C515" s="1"/>
      <c r="D515" s="2"/>
      <c r="E515" s="1"/>
      <c r="F515" s="2"/>
    </row>
    <row r="516" ht="14.25" customHeight="1">
      <c r="C516" s="1"/>
      <c r="D516" s="2"/>
      <c r="E516" s="1"/>
      <c r="F516" s="2"/>
    </row>
    <row r="517" ht="14.25" customHeight="1">
      <c r="C517" s="1"/>
      <c r="D517" s="2"/>
      <c r="E517" s="1"/>
      <c r="F517" s="2"/>
    </row>
    <row r="518" ht="14.25" customHeight="1">
      <c r="C518" s="1"/>
      <c r="D518" s="2"/>
      <c r="E518" s="1"/>
      <c r="F518" s="2"/>
    </row>
    <row r="519" ht="14.25" customHeight="1">
      <c r="C519" s="1"/>
      <c r="D519" s="2"/>
      <c r="E519" s="1"/>
      <c r="F519" s="2"/>
    </row>
    <row r="520" ht="14.25" customHeight="1">
      <c r="C520" s="1"/>
      <c r="D520" s="2"/>
      <c r="E520" s="1"/>
      <c r="F520" s="2"/>
    </row>
    <row r="521" ht="14.25" customHeight="1">
      <c r="C521" s="1"/>
      <c r="D521" s="2"/>
      <c r="E521" s="1"/>
      <c r="F521" s="2"/>
    </row>
    <row r="522" ht="14.25" customHeight="1">
      <c r="C522" s="1"/>
      <c r="D522" s="2"/>
      <c r="E522" s="1"/>
      <c r="F522" s="2"/>
    </row>
    <row r="523" ht="14.25" customHeight="1">
      <c r="C523" s="1"/>
      <c r="D523" s="2"/>
      <c r="E523" s="1"/>
      <c r="F523" s="2"/>
    </row>
    <row r="524" ht="14.25" customHeight="1">
      <c r="C524" s="1"/>
      <c r="D524" s="2"/>
      <c r="E524" s="1"/>
      <c r="F524" s="2"/>
    </row>
    <row r="525" ht="14.25" customHeight="1">
      <c r="C525" s="1"/>
      <c r="D525" s="2"/>
      <c r="E525" s="1"/>
      <c r="F525" s="2"/>
    </row>
    <row r="526" ht="14.25" customHeight="1">
      <c r="C526" s="1"/>
      <c r="D526" s="2"/>
      <c r="E526" s="1"/>
      <c r="F526" s="2"/>
    </row>
    <row r="527" ht="14.25" customHeight="1">
      <c r="C527" s="1"/>
      <c r="D527" s="2"/>
      <c r="E527" s="1"/>
      <c r="F527" s="2"/>
    </row>
    <row r="528" ht="14.25" customHeight="1">
      <c r="C528" s="1"/>
      <c r="D528" s="2"/>
      <c r="E528" s="1"/>
      <c r="F528" s="2"/>
    </row>
    <row r="529" ht="14.25" customHeight="1">
      <c r="C529" s="1"/>
      <c r="D529" s="2"/>
      <c r="E529" s="1"/>
      <c r="F529" s="2"/>
    </row>
    <row r="530" ht="14.25" customHeight="1">
      <c r="C530" s="1"/>
      <c r="D530" s="2"/>
      <c r="E530" s="1"/>
      <c r="F530" s="2"/>
    </row>
    <row r="531" ht="14.25" customHeight="1">
      <c r="C531" s="1"/>
      <c r="D531" s="2"/>
      <c r="E531" s="1"/>
      <c r="F531" s="2"/>
    </row>
    <row r="532" ht="14.25" customHeight="1">
      <c r="C532" s="1"/>
      <c r="D532" s="2"/>
      <c r="E532" s="1"/>
      <c r="F532" s="2"/>
    </row>
    <row r="533" ht="14.25" customHeight="1">
      <c r="C533" s="1"/>
      <c r="D533" s="2"/>
      <c r="E533" s="1"/>
      <c r="F533" s="2"/>
    </row>
    <row r="534" ht="14.25" customHeight="1">
      <c r="C534" s="1"/>
      <c r="D534" s="2"/>
      <c r="E534" s="1"/>
      <c r="F534" s="2"/>
    </row>
    <row r="535" ht="14.25" customHeight="1">
      <c r="C535" s="1"/>
      <c r="D535" s="2"/>
      <c r="E535" s="1"/>
      <c r="F535" s="2"/>
    </row>
    <row r="536" ht="14.25" customHeight="1">
      <c r="C536" s="1"/>
      <c r="D536" s="2"/>
      <c r="E536" s="1"/>
      <c r="F536" s="2"/>
    </row>
    <row r="537" ht="14.25" customHeight="1">
      <c r="C537" s="1"/>
      <c r="D537" s="2"/>
      <c r="E537" s="1"/>
      <c r="F537" s="2"/>
    </row>
    <row r="538" ht="14.25" customHeight="1">
      <c r="C538" s="1"/>
      <c r="D538" s="2"/>
      <c r="E538" s="1"/>
      <c r="F538" s="2"/>
    </row>
    <row r="539" ht="14.25" customHeight="1">
      <c r="C539" s="1"/>
      <c r="D539" s="2"/>
      <c r="E539" s="1"/>
      <c r="F539" s="2"/>
    </row>
    <row r="540" ht="14.25" customHeight="1">
      <c r="C540" s="1"/>
      <c r="D540" s="2"/>
      <c r="E540" s="1"/>
      <c r="F540" s="2"/>
    </row>
    <row r="541" ht="14.25" customHeight="1">
      <c r="C541" s="1"/>
      <c r="D541" s="2"/>
      <c r="E541" s="1"/>
      <c r="F541" s="2"/>
    </row>
    <row r="542" ht="14.25" customHeight="1">
      <c r="C542" s="1"/>
      <c r="D542" s="2"/>
      <c r="E542" s="1"/>
      <c r="F542" s="2"/>
    </row>
    <row r="543" ht="14.25" customHeight="1">
      <c r="C543" s="1"/>
      <c r="D543" s="2"/>
      <c r="E543" s="1"/>
      <c r="F543" s="2"/>
    </row>
    <row r="544" ht="14.25" customHeight="1">
      <c r="C544" s="1"/>
      <c r="D544" s="2"/>
      <c r="E544" s="1"/>
      <c r="F544" s="2"/>
    </row>
    <row r="545" ht="14.25" customHeight="1">
      <c r="C545" s="1"/>
      <c r="D545" s="2"/>
      <c r="E545" s="1"/>
      <c r="F545" s="2"/>
    </row>
    <row r="546" ht="14.25" customHeight="1">
      <c r="C546" s="1"/>
      <c r="D546" s="2"/>
      <c r="E546" s="1"/>
      <c r="F546" s="2"/>
    </row>
    <row r="547" ht="14.25" customHeight="1">
      <c r="C547" s="1"/>
      <c r="D547" s="2"/>
      <c r="E547" s="1"/>
      <c r="F547" s="2"/>
    </row>
    <row r="548" ht="14.25" customHeight="1">
      <c r="C548" s="1"/>
      <c r="D548" s="2"/>
      <c r="E548" s="1"/>
      <c r="F548" s="2"/>
    </row>
    <row r="549" ht="14.25" customHeight="1">
      <c r="C549" s="1"/>
      <c r="D549" s="2"/>
      <c r="E549" s="1"/>
      <c r="F549" s="2"/>
    </row>
    <row r="550" ht="14.25" customHeight="1">
      <c r="C550" s="1"/>
      <c r="D550" s="2"/>
      <c r="E550" s="1"/>
      <c r="F550" s="2"/>
    </row>
    <row r="551" ht="14.25" customHeight="1">
      <c r="C551" s="1"/>
      <c r="D551" s="2"/>
      <c r="E551" s="1"/>
      <c r="F551" s="2"/>
    </row>
    <row r="552" ht="14.25" customHeight="1">
      <c r="C552" s="1"/>
      <c r="D552" s="2"/>
      <c r="E552" s="1"/>
      <c r="F552" s="2"/>
    </row>
    <row r="553" ht="14.25" customHeight="1">
      <c r="C553" s="1"/>
      <c r="D553" s="2"/>
      <c r="E553" s="1"/>
      <c r="F553" s="2"/>
    </row>
    <row r="554" ht="14.25" customHeight="1">
      <c r="C554" s="1"/>
      <c r="D554" s="2"/>
      <c r="E554" s="1"/>
      <c r="F554" s="2"/>
    </row>
    <row r="555" ht="14.25" customHeight="1">
      <c r="C555" s="1"/>
      <c r="D555" s="2"/>
      <c r="E555" s="1"/>
      <c r="F555" s="2"/>
    </row>
    <row r="556" ht="14.25" customHeight="1">
      <c r="C556" s="1"/>
      <c r="D556" s="2"/>
      <c r="E556" s="1"/>
      <c r="F556" s="2"/>
    </row>
    <row r="557" ht="14.25" customHeight="1">
      <c r="C557" s="1"/>
      <c r="D557" s="2"/>
      <c r="E557" s="1"/>
      <c r="F557" s="2"/>
    </row>
    <row r="558" ht="14.25" customHeight="1">
      <c r="C558" s="1"/>
      <c r="D558" s="2"/>
      <c r="E558" s="1"/>
      <c r="F558" s="2"/>
    </row>
    <row r="559" ht="14.25" customHeight="1">
      <c r="C559" s="1"/>
      <c r="D559" s="2"/>
      <c r="E559" s="1"/>
      <c r="F559" s="2"/>
    </row>
    <row r="560" ht="14.25" customHeight="1">
      <c r="C560" s="1"/>
      <c r="D560" s="2"/>
      <c r="E560" s="1"/>
      <c r="F560" s="2"/>
    </row>
    <row r="561" ht="14.25" customHeight="1">
      <c r="C561" s="1"/>
      <c r="D561" s="2"/>
      <c r="E561" s="1"/>
      <c r="F561" s="2"/>
    </row>
    <row r="562" ht="14.25" customHeight="1">
      <c r="C562" s="1"/>
      <c r="D562" s="2"/>
      <c r="E562" s="1"/>
      <c r="F562" s="2"/>
    </row>
    <row r="563" ht="14.25" customHeight="1">
      <c r="C563" s="1"/>
      <c r="D563" s="2"/>
      <c r="E563" s="1"/>
      <c r="F563" s="2"/>
    </row>
    <row r="564" ht="14.25" customHeight="1">
      <c r="C564" s="1"/>
      <c r="D564" s="2"/>
      <c r="E564" s="1"/>
      <c r="F564" s="2"/>
    </row>
    <row r="565" ht="14.25" customHeight="1">
      <c r="C565" s="1"/>
      <c r="D565" s="2"/>
      <c r="E565" s="1"/>
      <c r="F565" s="2"/>
    </row>
    <row r="566" ht="14.25" customHeight="1">
      <c r="C566" s="1"/>
      <c r="D566" s="2"/>
      <c r="E566" s="1"/>
      <c r="F566" s="2"/>
    </row>
    <row r="567" ht="14.25" customHeight="1">
      <c r="C567" s="1"/>
      <c r="D567" s="2"/>
      <c r="E567" s="1"/>
      <c r="F567" s="2"/>
    </row>
    <row r="568" ht="14.25" customHeight="1">
      <c r="C568" s="1"/>
      <c r="D568" s="2"/>
      <c r="E568" s="1"/>
      <c r="F568" s="2"/>
    </row>
    <row r="569" ht="14.25" customHeight="1">
      <c r="C569" s="1"/>
      <c r="D569" s="2"/>
      <c r="E569" s="1"/>
      <c r="F569" s="2"/>
    </row>
    <row r="570" ht="14.25" customHeight="1">
      <c r="C570" s="1"/>
      <c r="D570" s="2"/>
      <c r="E570" s="1"/>
      <c r="F570" s="2"/>
    </row>
    <row r="571" ht="14.25" customHeight="1">
      <c r="C571" s="1"/>
      <c r="D571" s="2"/>
      <c r="E571" s="1"/>
      <c r="F571" s="2"/>
    </row>
    <row r="572" ht="14.25" customHeight="1">
      <c r="C572" s="1"/>
      <c r="D572" s="2"/>
      <c r="E572" s="1"/>
      <c r="F572" s="2"/>
    </row>
    <row r="573" ht="14.25" customHeight="1">
      <c r="C573" s="1"/>
      <c r="D573" s="2"/>
      <c r="E573" s="1"/>
      <c r="F573" s="2"/>
    </row>
    <row r="574" ht="14.25" customHeight="1">
      <c r="C574" s="1"/>
      <c r="D574" s="2"/>
      <c r="E574" s="1"/>
      <c r="F574" s="2"/>
    </row>
    <row r="575" ht="14.25" customHeight="1">
      <c r="C575" s="1"/>
      <c r="D575" s="2"/>
      <c r="E575" s="1"/>
      <c r="F575" s="2"/>
    </row>
    <row r="576" ht="14.25" customHeight="1">
      <c r="C576" s="1"/>
      <c r="D576" s="2"/>
      <c r="E576" s="1"/>
      <c r="F576" s="2"/>
    </row>
    <row r="577" ht="14.25" customHeight="1">
      <c r="C577" s="1"/>
      <c r="D577" s="2"/>
      <c r="E577" s="1"/>
      <c r="F577" s="2"/>
    </row>
    <row r="578" ht="14.25" customHeight="1">
      <c r="C578" s="1"/>
      <c r="D578" s="2"/>
      <c r="E578" s="1"/>
      <c r="F578" s="2"/>
    </row>
    <row r="579" ht="14.25" customHeight="1">
      <c r="C579" s="1"/>
      <c r="D579" s="2"/>
      <c r="E579" s="1"/>
      <c r="F579" s="2"/>
    </row>
    <row r="580" ht="14.25" customHeight="1">
      <c r="C580" s="1"/>
      <c r="D580" s="2"/>
      <c r="E580" s="1"/>
      <c r="F580" s="2"/>
    </row>
    <row r="581" ht="14.25" customHeight="1">
      <c r="C581" s="1"/>
      <c r="D581" s="2"/>
      <c r="E581" s="1"/>
      <c r="F581" s="2"/>
    </row>
    <row r="582" ht="14.25" customHeight="1">
      <c r="C582" s="1"/>
      <c r="D582" s="2"/>
      <c r="E582" s="1"/>
      <c r="F582" s="2"/>
    </row>
    <row r="583" ht="14.25" customHeight="1">
      <c r="C583" s="1"/>
      <c r="D583" s="2"/>
      <c r="E583" s="1"/>
      <c r="F583" s="2"/>
    </row>
    <row r="584" ht="14.25" customHeight="1">
      <c r="C584" s="1"/>
      <c r="D584" s="2"/>
      <c r="E584" s="1"/>
      <c r="F584" s="2"/>
    </row>
    <row r="585" ht="14.25" customHeight="1">
      <c r="C585" s="1"/>
      <c r="D585" s="2"/>
      <c r="E585" s="1"/>
      <c r="F585" s="2"/>
    </row>
    <row r="586" ht="14.25" customHeight="1">
      <c r="C586" s="1"/>
      <c r="D586" s="2"/>
      <c r="E586" s="1"/>
      <c r="F586" s="2"/>
    </row>
    <row r="587" ht="14.25" customHeight="1">
      <c r="C587" s="1"/>
      <c r="D587" s="2"/>
      <c r="E587" s="1"/>
      <c r="F587" s="2"/>
    </row>
    <row r="588" ht="14.25" customHeight="1">
      <c r="C588" s="1"/>
      <c r="D588" s="2"/>
      <c r="E588" s="1"/>
      <c r="F588" s="2"/>
    </row>
    <row r="589" ht="14.25" customHeight="1">
      <c r="C589" s="1"/>
      <c r="D589" s="2"/>
      <c r="E589" s="1"/>
      <c r="F589" s="2"/>
    </row>
    <row r="590" ht="14.25" customHeight="1">
      <c r="C590" s="1"/>
      <c r="D590" s="2"/>
      <c r="E590" s="1"/>
      <c r="F590" s="2"/>
    </row>
    <row r="591" ht="14.25" customHeight="1">
      <c r="C591" s="1"/>
      <c r="D591" s="2"/>
      <c r="E591" s="1"/>
      <c r="F591" s="2"/>
    </row>
    <row r="592" ht="14.25" customHeight="1">
      <c r="C592" s="1"/>
      <c r="D592" s="2"/>
      <c r="E592" s="1"/>
      <c r="F592" s="2"/>
    </row>
    <row r="593" ht="14.25" customHeight="1">
      <c r="C593" s="1"/>
      <c r="D593" s="2"/>
      <c r="E593" s="1"/>
      <c r="F593" s="2"/>
    </row>
    <row r="594" ht="14.25" customHeight="1">
      <c r="C594" s="1"/>
      <c r="D594" s="2"/>
      <c r="E594" s="1"/>
      <c r="F594" s="2"/>
    </row>
    <row r="595" ht="14.25" customHeight="1">
      <c r="C595" s="1"/>
      <c r="D595" s="2"/>
      <c r="E595" s="1"/>
      <c r="F595" s="2"/>
    </row>
    <row r="596" ht="14.25" customHeight="1">
      <c r="C596" s="1"/>
      <c r="D596" s="2"/>
      <c r="E596" s="1"/>
      <c r="F596" s="2"/>
    </row>
    <row r="597" ht="14.25" customHeight="1">
      <c r="C597" s="1"/>
      <c r="D597" s="2"/>
      <c r="E597" s="1"/>
      <c r="F597" s="2"/>
    </row>
    <row r="598" ht="14.25" customHeight="1">
      <c r="C598" s="1"/>
      <c r="D598" s="2"/>
      <c r="E598" s="1"/>
      <c r="F598" s="2"/>
    </row>
    <row r="599" ht="14.25" customHeight="1">
      <c r="C599" s="1"/>
      <c r="D599" s="2"/>
      <c r="E599" s="1"/>
      <c r="F599" s="2"/>
    </row>
    <row r="600" ht="14.25" customHeight="1">
      <c r="C600" s="1"/>
      <c r="D600" s="2"/>
      <c r="E600" s="1"/>
      <c r="F600" s="2"/>
    </row>
    <row r="601" ht="14.25" customHeight="1">
      <c r="C601" s="1"/>
      <c r="D601" s="2"/>
      <c r="E601" s="1"/>
      <c r="F601" s="2"/>
    </row>
    <row r="602" ht="14.25" customHeight="1">
      <c r="C602" s="1"/>
      <c r="D602" s="2"/>
      <c r="E602" s="1"/>
      <c r="F602" s="2"/>
    </row>
    <row r="603" ht="14.25" customHeight="1">
      <c r="C603" s="1"/>
      <c r="D603" s="2"/>
      <c r="E603" s="1"/>
      <c r="F603" s="2"/>
    </row>
    <row r="604" ht="14.25" customHeight="1">
      <c r="C604" s="1"/>
      <c r="D604" s="2"/>
      <c r="E604" s="1"/>
      <c r="F604" s="2"/>
    </row>
    <row r="605" ht="14.25" customHeight="1">
      <c r="C605" s="1"/>
      <c r="D605" s="2"/>
      <c r="E605" s="1"/>
      <c r="F605" s="2"/>
    </row>
    <row r="606" ht="14.25" customHeight="1">
      <c r="C606" s="1"/>
      <c r="D606" s="2"/>
      <c r="E606" s="1"/>
      <c r="F606" s="2"/>
    </row>
    <row r="607" ht="14.25" customHeight="1">
      <c r="C607" s="1"/>
      <c r="D607" s="2"/>
      <c r="E607" s="1"/>
      <c r="F607" s="2"/>
    </row>
    <row r="608" ht="14.25" customHeight="1">
      <c r="C608" s="1"/>
      <c r="D608" s="2"/>
      <c r="E608" s="1"/>
      <c r="F608" s="2"/>
    </row>
    <row r="609" ht="14.25" customHeight="1">
      <c r="C609" s="1"/>
      <c r="D609" s="2"/>
      <c r="E609" s="1"/>
      <c r="F609" s="2"/>
    </row>
    <row r="610" ht="14.25" customHeight="1">
      <c r="C610" s="1"/>
      <c r="D610" s="2"/>
      <c r="E610" s="1"/>
      <c r="F610" s="2"/>
    </row>
    <row r="611" ht="14.25" customHeight="1">
      <c r="C611" s="1"/>
      <c r="D611" s="2"/>
      <c r="E611" s="1"/>
      <c r="F611" s="2"/>
    </row>
    <row r="612" ht="14.25" customHeight="1">
      <c r="C612" s="1"/>
      <c r="D612" s="2"/>
      <c r="E612" s="1"/>
      <c r="F612" s="2"/>
    </row>
    <row r="613" ht="14.25" customHeight="1">
      <c r="C613" s="1"/>
      <c r="D613" s="2"/>
      <c r="E613" s="1"/>
      <c r="F613" s="2"/>
    </row>
    <row r="614" ht="14.25" customHeight="1">
      <c r="C614" s="1"/>
      <c r="D614" s="2"/>
      <c r="E614" s="1"/>
      <c r="F614" s="2"/>
    </row>
    <row r="615" ht="14.25" customHeight="1">
      <c r="C615" s="1"/>
      <c r="D615" s="2"/>
      <c r="E615" s="1"/>
      <c r="F615" s="2"/>
    </row>
    <row r="616" ht="14.25" customHeight="1">
      <c r="C616" s="1"/>
      <c r="D616" s="2"/>
      <c r="E616" s="1"/>
      <c r="F616" s="2"/>
    </row>
    <row r="617" ht="14.25" customHeight="1">
      <c r="C617" s="1"/>
      <c r="D617" s="2"/>
      <c r="E617" s="1"/>
      <c r="F617" s="2"/>
    </row>
    <row r="618" ht="14.25" customHeight="1">
      <c r="C618" s="1"/>
      <c r="D618" s="2"/>
      <c r="E618" s="1"/>
      <c r="F618" s="2"/>
    </row>
    <row r="619" ht="14.25" customHeight="1">
      <c r="C619" s="1"/>
      <c r="D619" s="2"/>
      <c r="E619" s="1"/>
      <c r="F619" s="2"/>
    </row>
    <row r="620" ht="14.25" customHeight="1">
      <c r="C620" s="1"/>
      <c r="D620" s="2"/>
      <c r="E620" s="1"/>
      <c r="F620" s="2"/>
    </row>
    <row r="621" ht="14.25" customHeight="1">
      <c r="C621" s="1"/>
      <c r="D621" s="2"/>
      <c r="E621" s="1"/>
      <c r="F621" s="2"/>
    </row>
    <row r="622" ht="14.25" customHeight="1">
      <c r="C622" s="1"/>
      <c r="D622" s="2"/>
      <c r="E622" s="1"/>
      <c r="F622" s="2"/>
    </row>
    <row r="623" ht="14.25" customHeight="1">
      <c r="C623" s="1"/>
      <c r="D623" s="2"/>
      <c r="E623" s="1"/>
      <c r="F623" s="2"/>
    </row>
    <row r="624" ht="14.25" customHeight="1">
      <c r="C624" s="1"/>
      <c r="D624" s="2"/>
      <c r="E624" s="1"/>
      <c r="F624" s="2"/>
    </row>
    <row r="625" ht="14.25" customHeight="1">
      <c r="C625" s="1"/>
      <c r="D625" s="2"/>
      <c r="E625" s="1"/>
      <c r="F625" s="2"/>
    </row>
    <row r="626" ht="14.25" customHeight="1">
      <c r="C626" s="1"/>
      <c r="D626" s="2"/>
      <c r="E626" s="1"/>
      <c r="F626" s="2"/>
    </row>
    <row r="627" ht="14.25" customHeight="1">
      <c r="C627" s="1"/>
      <c r="D627" s="2"/>
      <c r="E627" s="1"/>
      <c r="F627" s="2"/>
    </row>
    <row r="628" ht="14.25" customHeight="1">
      <c r="C628" s="1"/>
      <c r="D628" s="2"/>
      <c r="E628" s="1"/>
      <c r="F628" s="2"/>
    </row>
    <row r="629" ht="14.25" customHeight="1">
      <c r="C629" s="1"/>
      <c r="D629" s="2"/>
      <c r="E629" s="1"/>
      <c r="F629" s="2"/>
    </row>
    <row r="630" ht="14.25" customHeight="1">
      <c r="C630" s="1"/>
      <c r="D630" s="2"/>
      <c r="E630" s="1"/>
      <c r="F630" s="2"/>
    </row>
    <row r="631" ht="14.25" customHeight="1">
      <c r="C631" s="1"/>
      <c r="D631" s="2"/>
      <c r="E631" s="1"/>
      <c r="F631" s="2"/>
    </row>
    <row r="632" ht="14.25" customHeight="1">
      <c r="C632" s="1"/>
      <c r="D632" s="2"/>
      <c r="E632" s="1"/>
      <c r="F632" s="2"/>
    </row>
    <row r="633" ht="14.25" customHeight="1">
      <c r="C633" s="1"/>
      <c r="D633" s="2"/>
      <c r="E633" s="1"/>
      <c r="F633" s="2"/>
    </row>
    <row r="634" ht="14.25" customHeight="1">
      <c r="C634" s="1"/>
      <c r="D634" s="2"/>
      <c r="E634" s="1"/>
      <c r="F634" s="2"/>
    </row>
    <row r="635" ht="14.25" customHeight="1">
      <c r="C635" s="1"/>
      <c r="D635" s="2"/>
      <c r="E635" s="1"/>
      <c r="F635" s="2"/>
    </row>
    <row r="636" ht="14.25" customHeight="1">
      <c r="C636" s="1"/>
      <c r="D636" s="2"/>
      <c r="E636" s="1"/>
      <c r="F636" s="2"/>
    </row>
    <row r="637" ht="14.25" customHeight="1">
      <c r="C637" s="1"/>
      <c r="D637" s="2"/>
      <c r="E637" s="1"/>
      <c r="F637" s="2"/>
    </row>
    <row r="638" ht="14.25" customHeight="1">
      <c r="C638" s="1"/>
      <c r="D638" s="2"/>
      <c r="E638" s="1"/>
      <c r="F638" s="2"/>
    </row>
    <row r="639" ht="14.25" customHeight="1">
      <c r="C639" s="1"/>
      <c r="D639" s="2"/>
      <c r="E639" s="1"/>
      <c r="F639" s="2"/>
    </row>
    <row r="640" ht="14.25" customHeight="1">
      <c r="C640" s="1"/>
      <c r="D640" s="2"/>
      <c r="E640" s="1"/>
      <c r="F640" s="2"/>
    </row>
    <row r="641" ht="14.25" customHeight="1">
      <c r="C641" s="1"/>
      <c r="D641" s="2"/>
      <c r="E641" s="1"/>
      <c r="F641" s="2"/>
    </row>
    <row r="642" ht="14.25" customHeight="1">
      <c r="C642" s="1"/>
      <c r="D642" s="2"/>
      <c r="E642" s="1"/>
      <c r="F642" s="2"/>
    </row>
    <row r="643" ht="14.25" customHeight="1">
      <c r="C643" s="1"/>
      <c r="D643" s="2"/>
      <c r="E643" s="1"/>
      <c r="F643" s="2"/>
    </row>
    <row r="644" ht="14.25" customHeight="1">
      <c r="C644" s="1"/>
      <c r="D644" s="2"/>
      <c r="E644" s="1"/>
      <c r="F644" s="2"/>
    </row>
    <row r="645" ht="14.25" customHeight="1">
      <c r="C645" s="1"/>
      <c r="D645" s="2"/>
      <c r="E645" s="1"/>
      <c r="F645" s="2"/>
    </row>
    <row r="646" ht="14.25" customHeight="1">
      <c r="C646" s="1"/>
      <c r="D646" s="2"/>
      <c r="E646" s="1"/>
      <c r="F646" s="2"/>
    </row>
    <row r="647" ht="14.25" customHeight="1">
      <c r="C647" s="1"/>
      <c r="D647" s="2"/>
      <c r="E647" s="1"/>
      <c r="F647" s="2"/>
    </row>
    <row r="648" ht="14.25" customHeight="1">
      <c r="C648" s="1"/>
      <c r="D648" s="2"/>
      <c r="E648" s="1"/>
      <c r="F648" s="2"/>
    </row>
    <row r="649" ht="14.25" customHeight="1">
      <c r="C649" s="1"/>
      <c r="D649" s="2"/>
      <c r="E649" s="1"/>
      <c r="F649" s="2"/>
    </row>
    <row r="650" ht="14.25" customHeight="1">
      <c r="C650" s="1"/>
      <c r="D650" s="2"/>
      <c r="E650" s="1"/>
      <c r="F650" s="2"/>
    </row>
    <row r="651" ht="14.25" customHeight="1">
      <c r="C651" s="1"/>
      <c r="D651" s="2"/>
      <c r="E651" s="1"/>
      <c r="F651" s="2"/>
    </row>
    <row r="652" ht="14.25" customHeight="1">
      <c r="C652" s="1"/>
      <c r="D652" s="2"/>
      <c r="E652" s="1"/>
      <c r="F652" s="2"/>
    </row>
    <row r="653" ht="14.25" customHeight="1">
      <c r="C653" s="1"/>
      <c r="D653" s="2"/>
      <c r="E653" s="1"/>
      <c r="F653" s="2"/>
    </row>
    <row r="654" ht="14.25" customHeight="1">
      <c r="C654" s="1"/>
      <c r="D654" s="2"/>
      <c r="E654" s="1"/>
      <c r="F654" s="2"/>
    </row>
    <row r="655" ht="14.25" customHeight="1">
      <c r="C655" s="1"/>
      <c r="D655" s="2"/>
      <c r="E655" s="1"/>
      <c r="F655" s="2"/>
    </row>
    <row r="656" ht="14.25" customHeight="1">
      <c r="C656" s="1"/>
      <c r="D656" s="2"/>
      <c r="E656" s="1"/>
      <c r="F656" s="2"/>
    </row>
    <row r="657" ht="14.25" customHeight="1">
      <c r="C657" s="1"/>
      <c r="D657" s="2"/>
      <c r="E657" s="1"/>
      <c r="F657" s="2"/>
    </row>
    <row r="658" ht="14.25" customHeight="1">
      <c r="C658" s="1"/>
      <c r="D658" s="2"/>
      <c r="E658" s="1"/>
      <c r="F658" s="2"/>
    </row>
    <row r="659" ht="14.25" customHeight="1">
      <c r="C659" s="1"/>
      <c r="D659" s="2"/>
      <c r="E659" s="1"/>
      <c r="F659" s="2"/>
    </row>
    <row r="660" ht="14.25" customHeight="1">
      <c r="C660" s="1"/>
      <c r="D660" s="2"/>
      <c r="E660" s="1"/>
      <c r="F660" s="2"/>
    </row>
    <row r="661" ht="14.25" customHeight="1">
      <c r="C661" s="1"/>
      <c r="D661" s="2"/>
      <c r="E661" s="1"/>
      <c r="F661" s="2"/>
    </row>
    <row r="662" ht="14.25" customHeight="1">
      <c r="C662" s="1"/>
      <c r="D662" s="2"/>
      <c r="E662" s="1"/>
      <c r="F662" s="2"/>
    </row>
    <row r="663" ht="14.25" customHeight="1">
      <c r="C663" s="1"/>
      <c r="D663" s="2"/>
      <c r="E663" s="1"/>
      <c r="F663" s="2"/>
    </row>
    <row r="664" ht="14.25" customHeight="1">
      <c r="C664" s="1"/>
      <c r="D664" s="2"/>
      <c r="E664" s="1"/>
      <c r="F664" s="2"/>
    </row>
    <row r="665" ht="14.25" customHeight="1">
      <c r="C665" s="1"/>
      <c r="D665" s="2"/>
      <c r="E665" s="1"/>
      <c r="F665" s="2"/>
    </row>
    <row r="666" ht="14.25" customHeight="1">
      <c r="C666" s="1"/>
      <c r="D666" s="2"/>
      <c r="E666" s="1"/>
      <c r="F666" s="2"/>
    </row>
    <row r="667" ht="14.25" customHeight="1">
      <c r="C667" s="1"/>
      <c r="D667" s="2"/>
      <c r="E667" s="1"/>
      <c r="F667" s="2"/>
    </row>
    <row r="668" ht="14.25" customHeight="1">
      <c r="C668" s="1"/>
      <c r="D668" s="2"/>
      <c r="E668" s="1"/>
      <c r="F668" s="2"/>
    </row>
    <row r="669" ht="14.25" customHeight="1">
      <c r="C669" s="1"/>
      <c r="D669" s="2"/>
      <c r="E669" s="1"/>
      <c r="F669" s="2"/>
    </row>
    <row r="670" ht="14.25" customHeight="1">
      <c r="C670" s="1"/>
      <c r="D670" s="2"/>
      <c r="E670" s="1"/>
      <c r="F670" s="2"/>
    </row>
    <row r="671" ht="14.25" customHeight="1">
      <c r="C671" s="1"/>
      <c r="D671" s="2"/>
      <c r="E671" s="1"/>
      <c r="F671" s="2"/>
    </row>
    <row r="672" ht="14.25" customHeight="1">
      <c r="C672" s="1"/>
      <c r="D672" s="2"/>
      <c r="E672" s="1"/>
      <c r="F672" s="2"/>
    </row>
    <row r="673" ht="14.25" customHeight="1">
      <c r="C673" s="1"/>
      <c r="D673" s="2"/>
      <c r="E673" s="1"/>
      <c r="F673" s="2"/>
    </row>
    <row r="674" ht="14.25" customHeight="1">
      <c r="C674" s="1"/>
      <c r="D674" s="2"/>
      <c r="E674" s="1"/>
      <c r="F674" s="2"/>
    </row>
    <row r="675" ht="14.25" customHeight="1">
      <c r="C675" s="1"/>
      <c r="D675" s="2"/>
      <c r="E675" s="1"/>
      <c r="F675" s="2"/>
    </row>
    <row r="676" ht="14.25" customHeight="1">
      <c r="C676" s="1"/>
      <c r="D676" s="2"/>
      <c r="E676" s="1"/>
      <c r="F676" s="2"/>
    </row>
    <row r="677" ht="14.25" customHeight="1">
      <c r="C677" s="1"/>
      <c r="D677" s="2"/>
      <c r="E677" s="1"/>
      <c r="F677" s="2"/>
    </row>
    <row r="678" ht="14.25" customHeight="1">
      <c r="C678" s="1"/>
      <c r="D678" s="2"/>
      <c r="E678" s="1"/>
      <c r="F678" s="2"/>
    </row>
    <row r="679" ht="14.25" customHeight="1">
      <c r="C679" s="1"/>
      <c r="D679" s="2"/>
      <c r="E679" s="1"/>
      <c r="F679" s="2"/>
    </row>
    <row r="680" ht="14.25" customHeight="1">
      <c r="C680" s="1"/>
      <c r="D680" s="2"/>
      <c r="E680" s="1"/>
      <c r="F680" s="2"/>
    </row>
    <row r="681" ht="14.25" customHeight="1">
      <c r="C681" s="1"/>
      <c r="D681" s="2"/>
      <c r="E681" s="1"/>
      <c r="F681" s="2"/>
    </row>
    <row r="682" ht="14.25" customHeight="1">
      <c r="C682" s="1"/>
      <c r="D682" s="2"/>
      <c r="E682" s="1"/>
      <c r="F682" s="2"/>
    </row>
    <row r="683" ht="14.25" customHeight="1">
      <c r="C683" s="1"/>
      <c r="D683" s="2"/>
      <c r="E683" s="1"/>
      <c r="F683" s="2"/>
    </row>
    <row r="684" ht="14.25" customHeight="1">
      <c r="C684" s="1"/>
      <c r="D684" s="2"/>
      <c r="E684" s="1"/>
      <c r="F684" s="2"/>
    </row>
    <row r="685" ht="14.25" customHeight="1">
      <c r="C685" s="1"/>
      <c r="D685" s="2"/>
      <c r="E685" s="1"/>
      <c r="F685" s="2"/>
    </row>
    <row r="686" ht="14.25" customHeight="1">
      <c r="C686" s="1"/>
      <c r="D686" s="2"/>
      <c r="E686" s="1"/>
      <c r="F686" s="2"/>
    </row>
    <row r="687" ht="14.25" customHeight="1">
      <c r="C687" s="1"/>
      <c r="D687" s="2"/>
      <c r="E687" s="1"/>
      <c r="F687" s="2"/>
    </row>
    <row r="688" ht="14.25" customHeight="1">
      <c r="C688" s="1"/>
      <c r="D688" s="2"/>
      <c r="E688" s="1"/>
      <c r="F688" s="2"/>
    </row>
    <row r="689" ht="14.25" customHeight="1">
      <c r="C689" s="1"/>
      <c r="D689" s="2"/>
      <c r="E689" s="1"/>
      <c r="F689" s="2"/>
    </row>
    <row r="690" ht="14.25" customHeight="1">
      <c r="C690" s="1"/>
      <c r="D690" s="2"/>
      <c r="E690" s="1"/>
      <c r="F690" s="2"/>
    </row>
    <row r="691" ht="14.25" customHeight="1">
      <c r="C691" s="1"/>
      <c r="D691" s="2"/>
      <c r="E691" s="1"/>
      <c r="F691" s="2"/>
    </row>
    <row r="692" ht="14.25" customHeight="1">
      <c r="C692" s="1"/>
      <c r="D692" s="2"/>
      <c r="E692" s="1"/>
      <c r="F692" s="2"/>
    </row>
    <row r="693" ht="14.25" customHeight="1">
      <c r="C693" s="1"/>
      <c r="D693" s="2"/>
      <c r="E693" s="1"/>
      <c r="F693" s="2"/>
    </row>
    <row r="694" ht="14.25" customHeight="1">
      <c r="C694" s="1"/>
      <c r="D694" s="2"/>
      <c r="E694" s="1"/>
      <c r="F694" s="2"/>
    </row>
    <row r="695" ht="14.25" customHeight="1">
      <c r="C695" s="1"/>
      <c r="D695" s="2"/>
      <c r="E695" s="1"/>
      <c r="F695" s="2"/>
    </row>
    <row r="696" ht="14.25" customHeight="1">
      <c r="C696" s="1"/>
      <c r="D696" s="2"/>
      <c r="E696" s="1"/>
      <c r="F696" s="2"/>
    </row>
    <row r="697" ht="14.25" customHeight="1">
      <c r="C697" s="1"/>
      <c r="D697" s="2"/>
      <c r="E697" s="1"/>
      <c r="F697" s="2"/>
    </row>
    <row r="698" ht="14.25" customHeight="1">
      <c r="C698" s="1"/>
      <c r="D698" s="2"/>
      <c r="E698" s="1"/>
      <c r="F698" s="2"/>
    </row>
    <row r="699" ht="14.25" customHeight="1">
      <c r="C699" s="1"/>
      <c r="D699" s="2"/>
      <c r="E699" s="1"/>
      <c r="F699" s="2"/>
    </row>
    <row r="700" ht="14.25" customHeight="1">
      <c r="C700" s="1"/>
      <c r="D700" s="2"/>
      <c r="E700" s="1"/>
      <c r="F700" s="2"/>
    </row>
    <row r="701" ht="14.25" customHeight="1">
      <c r="C701" s="1"/>
      <c r="D701" s="2"/>
      <c r="E701" s="1"/>
      <c r="F701" s="2"/>
    </row>
    <row r="702" ht="14.25" customHeight="1">
      <c r="C702" s="1"/>
      <c r="D702" s="2"/>
      <c r="E702" s="1"/>
      <c r="F702" s="2"/>
    </row>
    <row r="703" ht="14.25" customHeight="1">
      <c r="C703" s="1"/>
      <c r="D703" s="2"/>
      <c r="E703" s="1"/>
      <c r="F703" s="2"/>
    </row>
    <row r="704" ht="14.25" customHeight="1">
      <c r="C704" s="1"/>
      <c r="D704" s="2"/>
      <c r="E704" s="1"/>
      <c r="F704" s="2"/>
    </row>
    <row r="705" ht="14.25" customHeight="1">
      <c r="C705" s="1"/>
      <c r="D705" s="2"/>
      <c r="E705" s="1"/>
      <c r="F705" s="2"/>
    </row>
    <row r="706" ht="14.25" customHeight="1">
      <c r="C706" s="1"/>
      <c r="D706" s="2"/>
      <c r="E706" s="1"/>
      <c r="F706" s="2"/>
    </row>
    <row r="707" ht="14.25" customHeight="1">
      <c r="C707" s="1"/>
      <c r="D707" s="2"/>
      <c r="E707" s="1"/>
      <c r="F707" s="2"/>
    </row>
    <row r="708" ht="14.25" customHeight="1">
      <c r="C708" s="1"/>
      <c r="D708" s="2"/>
      <c r="E708" s="1"/>
      <c r="F708" s="2"/>
    </row>
    <row r="709" ht="14.25" customHeight="1">
      <c r="C709" s="1"/>
      <c r="D709" s="2"/>
      <c r="E709" s="1"/>
      <c r="F709" s="2"/>
    </row>
    <row r="710" ht="14.25" customHeight="1">
      <c r="C710" s="1"/>
      <c r="D710" s="2"/>
      <c r="E710" s="1"/>
      <c r="F710" s="2"/>
    </row>
    <row r="711" ht="14.25" customHeight="1">
      <c r="C711" s="1"/>
      <c r="D711" s="2"/>
      <c r="E711" s="1"/>
      <c r="F711" s="2"/>
    </row>
    <row r="712" ht="14.25" customHeight="1">
      <c r="C712" s="1"/>
      <c r="D712" s="2"/>
      <c r="E712" s="1"/>
      <c r="F712" s="2"/>
    </row>
    <row r="713" ht="14.25" customHeight="1">
      <c r="C713" s="1"/>
      <c r="D713" s="2"/>
      <c r="E713" s="1"/>
      <c r="F713" s="2"/>
    </row>
    <row r="714" ht="14.25" customHeight="1">
      <c r="C714" s="1"/>
      <c r="D714" s="2"/>
      <c r="E714" s="1"/>
      <c r="F714" s="2"/>
    </row>
    <row r="715" ht="14.25" customHeight="1">
      <c r="C715" s="1"/>
      <c r="D715" s="2"/>
      <c r="E715" s="1"/>
      <c r="F715" s="2"/>
    </row>
    <row r="716" ht="14.25" customHeight="1">
      <c r="C716" s="1"/>
      <c r="D716" s="2"/>
      <c r="E716" s="1"/>
      <c r="F716" s="2"/>
    </row>
    <row r="717" ht="14.25" customHeight="1">
      <c r="C717" s="1"/>
      <c r="D717" s="2"/>
      <c r="E717" s="1"/>
      <c r="F717" s="2"/>
    </row>
    <row r="718" ht="14.25" customHeight="1">
      <c r="C718" s="1"/>
      <c r="D718" s="2"/>
      <c r="E718" s="1"/>
      <c r="F718" s="2"/>
    </row>
    <row r="719" ht="14.25" customHeight="1">
      <c r="C719" s="1"/>
      <c r="D719" s="2"/>
      <c r="E719" s="1"/>
      <c r="F719" s="2"/>
    </row>
    <row r="720" ht="14.25" customHeight="1">
      <c r="C720" s="1"/>
      <c r="D720" s="2"/>
      <c r="E720" s="1"/>
      <c r="F720" s="2"/>
    </row>
    <row r="721" ht="14.25" customHeight="1">
      <c r="C721" s="1"/>
      <c r="D721" s="2"/>
      <c r="E721" s="1"/>
      <c r="F721" s="2"/>
    </row>
    <row r="722" ht="14.25" customHeight="1">
      <c r="C722" s="1"/>
      <c r="D722" s="2"/>
      <c r="E722" s="1"/>
      <c r="F722" s="2"/>
    </row>
    <row r="723" ht="14.25" customHeight="1">
      <c r="C723" s="1"/>
      <c r="D723" s="2"/>
      <c r="E723" s="1"/>
      <c r="F723" s="2"/>
    </row>
    <row r="724" ht="14.25" customHeight="1">
      <c r="C724" s="1"/>
      <c r="D724" s="2"/>
      <c r="E724" s="1"/>
      <c r="F724" s="2"/>
    </row>
    <row r="725" ht="14.25" customHeight="1">
      <c r="C725" s="1"/>
      <c r="D725" s="2"/>
      <c r="E725" s="1"/>
      <c r="F725" s="2"/>
    </row>
    <row r="726" ht="14.25" customHeight="1">
      <c r="C726" s="1"/>
      <c r="D726" s="2"/>
      <c r="E726" s="1"/>
      <c r="F726" s="2"/>
    </row>
    <row r="727" ht="14.25" customHeight="1">
      <c r="C727" s="1"/>
      <c r="D727" s="2"/>
      <c r="E727" s="1"/>
      <c r="F727" s="2"/>
    </row>
    <row r="728" ht="14.25" customHeight="1">
      <c r="C728" s="1"/>
      <c r="D728" s="2"/>
      <c r="E728" s="1"/>
      <c r="F728" s="2"/>
    </row>
    <row r="729" ht="14.25" customHeight="1">
      <c r="C729" s="1"/>
      <c r="D729" s="2"/>
      <c r="E729" s="1"/>
      <c r="F729" s="2"/>
    </row>
    <row r="730" ht="14.25" customHeight="1">
      <c r="C730" s="1"/>
      <c r="D730" s="2"/>
      <c r="E730" s="1"/>
      <c r="F730" s="2"/>
    </row>
    <row r="731" ht="14.25" customHeight="1">
      <c r="C731" s="1"/>
      <c r="D731" s="2"/>
      <c r="E731" s="1"/>
      <c r="F731" s="2"/>
    </row>
    <row r="732" ht="14.25" customHeight="1">
      <c r="C732" s="1"/>
      <c r="D732" s="2"/>
      <c r="E732" s="1"/>
      <c r="F732" s="2"/>
    </row>
    <row r="733" ht="14.25" customHeight="1">
      <c r="C733" s="1"/>
      <c r="D733" s="2"/>
      <c r="E733" s="1"/>
      <c r="F733" s="2"/>
    </row>
    <row r="734" ht="14.25" customHeight="1">
      <c r="C734" s="1"/>
      <c r="D734" s="2"/>
      <c r="E734" s="1"/>
      <c r="F734" s="2"/>
    </row>
    <row r="735" ht="14.25" customHeight="1">
      <c r="C735" s="1"/>
      <c r="D735" s="2"/>
      <c r="E735" s="1"/>
      <c r="F735" s="2"/>
    </row>
    <row r="736" ht="14.25" customHeight="1">
      <c r="C736" s="1"/>
      <c r="D736" s="2"/>
      <c r="E736" s="1"/>
      <c r="F736" s="2"/>
    </row>
    <row r="737" ht="14.25" customHeight="1">
      <c r="C737" s="1"/>
      <c r="D737" s="2"/>
      <c r="E737" s="1"/>
      <c r="F737" s="2"/>
    </row>
    <row r="738" ht="14.25" customHeight="1">
      <c r="C738" s="1"/>
      <c r="D738" s="2"/>
      <c r="E738" s="1"/>
      <c r="F738" s="2"/>
    </row>
    <row r="739" ht="14.25" customHeight="1">
      <c r="C739" s="1"/>
      <c r="D739" s="2"/>
      <c r="E739" s="1"/>
      <c r="F739" s="2"/>
    </row>
    <row r="740" ht="14.25" customHeight="1">
      <c r="C740" s="1"/>
      <c r="D740" s="2"/>
      <c r="E740" s="1"/>
      <c r="F740" s="2"/>
    </row>
    <row r="741" ht="14.25" customHeight="1">
      <c r="C741" s="1"/>
      <c r="D741" s="2"/>
      <c r="E741" s="1"/>
      <c r="F741" s="2"/>
    </row>
    <row r="742" ht="14.25" customHeight="1">
      <c r="C742" s="1"/>
      <c r="D742" s="2"/>
      <c r="E742" s="1"/>
      <c r="F742" s="2"/>
    </row>
    <row r="743" ht="14.25" customHeight="1">
      <c r="C743" s="1"/>
      <c r="D743" s="2"/>
      <c r="E743" s="1"/>
      <c r="F743" s="2"/>
    </row>
    <row r="744" ht="14.25" customHeight="1">
      <c r="C744" s="1"/>
      <c r="D744" s="2"/>
      <c r="E744" s="1"/>
      <c r="F744" s="2"/>
    </row>
    <row r="745" ht="14.25" customHeight="1">
      <c r="C745" s="1"/>
      <c r="D745" s="2"/>
      <c r="E745" s="1"/>
      <c r="F745" s="2"/>
    </row>
    <row r="746" ht="14.25" customHeight="1">
      <c r="C746" s="1"/>
      <c r="D746" s="2"/>
      <c r="E746" s="1"/>
      <c r="F746" s="2"/>
    </row>
    <row r="747" ht="14.25" customHeight="1">
      <c r="C747" s="1"/>
      <c r="D747" s="2"/>
      <c r="E747" s="1"/>
      <c r="F747" s="2"/>
    </row>
    <row r="748" ht="14.25" customHeight="1">
      <c r="C748" s="1"/>
      <c r="D748" s="2"/>
      <c r="E748" s="1"/>
      <c r="F748" s="2"/>
    </row>
    <row r="749" ht="14.25" customHeight="1">
      <c r="C749" s="1"/>
      <c r="D749" s="2"/>
      <c r="E749" s="1"/>
      <c r="F749" s="2"/>
    </row>
    <row r="750" ht="14.25" customHeight="1">
      <c r="C750" s="1"/>
      <c r="D750" s="2"/>
      <c r="E750" s="1"/>
      <c r="F750" s="2"/>
    </row>
    <row r="751" ht="14.25" customHeight="1">
      <c r="C751" s="1"/>
      <c r="D751" s="2"/>
      <c r="E751" s="1"/>
      <c r="F751" s="2"/>
    </row>
    <row r="752" ht="14.25" customHeight="1">
      <c r="C752" s="1"/>
      <c r="D752" s="2"/>
      <c r="E752" s="1"/>
      <c r="F752" s="2"/>
    </row>
    <row r="753" ht="14.25" customHeight="1">
      <c r="C753" s="1"/>
      <c r="D753" s="2"/>
      <c r="E753" s="1"/>
      <c r="F753" s="2"/>
    </row>
    <row r="754" ht="14.25" customHeight="1">
      <c r="C754" s="1"/>
      <c r="D754" s="2"/>
      <c r="E754" s="1"/>
      <c r="F754" s="2"/>
    </row>
    <row r="755" ht="14.25" customHeight="1">
      <c r="C755" s="1"/>
      <c r="D755" s="2"/>
      <c r="E755" s="1"/>
      <c r="F755" s="2"/>
    </row>
    <row r="756" ht="14.25" customHeight="1">
      <c r="C756" s="1"/>
      <c r="D756" s="2"/>
      <c r="E756" s="1"/>
      <c r="F756" s="2"/>
    </row>
    <row r="757" ht="14.25" customHeight="1">
      <c r="C757" s="1"/>
      <c r="D757" s="2"/>
      <c r="E757" s="1"/>
      <c r="F757" s="2"/>
    </row>
    <row r="758" ht="14.25" customHeight="1">
      <c r="C758" s="1"/>
      <c r="D758" s="2"/>
      <c r="E758" s="1"/>
      <c r="F758" s="2"/>
    </row>
    <row r="759" ht="14.25" customHeight="1">
      <c r="C759" s="1"/>
      <c r="D759" s="2"/>
      <c r="E759" s="1"/>
      <c r="F759" s="2"/>
    </row>
    <row r="760" ht="14.25" customHeight="1">
      <c r="C760" s="1"/>
      <c r="D760" s="2"/>
      <c r="E760" s="1"/>
      <c r="F760" s="2"/>
    </row>
    <row r="761" ht="14.25" customHeight="1">
      <c r="C761" s="1"/>
      <c r="D761" s="2"/>
      <c r="E761" s="1"/>
      <c r="F761" s="2"/>
    </row>
    <row r="762" ht="14.25" customHeight="1">
      <c r="C762" s="1"/>
      <c r="D762" s="2"/>
      <c r="E762" s="1"/>
      <c r="F762" s="2"/>
    </row>
    <row r="763" ht="14.25" customHeight="1">
      <c r="C763" s="1"/>
      <c r="D763" s="2"/>
      <c r="E763" s="1"/>
      <c r="F763" s="2"/>
    </row>
    <row r="764" ht="14.25" customHeight="1">
      <c r="C764" s="1"/>
      <c r="D764" s="2"/>
      <c r="E764" s="1"/>
      <c r="F764" s="2"/>
    </row>
    <row r="765" ht="14.25" customHeight="1">
      <c r="C765" s="1"/>
      <c r="D765" s="2"/>
      <c r="E765" s="1"/>
      <c r="F765" s="2"/>
    </row>
    <row r="766" ht="14.25" customHeight="1">
      <c r="C766" s="1"/>
      <c r="D766" s="2"/>
      <c r="E766" s="1"/>
      <c r="F766" s="2"/>
    </row>
    <row r="767" ht="14.25" customHeight="1">
      <c r="C767" s="1"/>
      <c r="D767" s="2"/>
      <c r="E767" s="1"/>
      <c r="F767" s="2"/>
    </row>
    <row r="768" ht="14.25" customHeight="1">
      <c r="C768" s="1"/>
      <c r="D768" s="2"/>
      <c r="E768" s="1"/>
      <c r="F768" s="2"/>
    </row>
    <row r="769" ht="14.25" customHeight="1">
      <c r="C769" s="1"/>
      <c r="D769" s="2"/>
      <c r="E769" s="1"/>
      <c r="F769" s="2"/>
    </row>
    <row r="770" ht="14.25" customHeight="1">
      <c r="C770" s="1"/>
      <c r="D770" s="2"/>
      <c r="E770" s="1"/>
      <c r="F770" s="2"/>
    </row>
    <row r="771" ht="14.25" customHeight="1">
      <c r="C771" s="1"/>
      <c r="D771" s="2"/>
      <c r="E771" s="1"/>
      <c r="F771" s="2"/>
    </row>
    <row r="772" ht="14.25" customHeight="1">
      <c r="C772" s="1"/>
      <c r="D772" s="2"/>
      <c r="E772" s="1"/>
      <c r="F772" s="2"/>
    </row>
    <row r="773" ht="14.25" customHeight="1">
      <c r="C773" s="1"/>
      <c r="D773" s="2"/>
      <c r="E773" s="1"/>
      <c r="F773" s="2"/>
    </row>
    <row r="774" ht="14.25" customHeight="1">
      <c r="C774" s="1"/>
      <c r="D774" s="2"/>
      <c r="E774" s="1"/>
      <c r="F774" s="2"/>
    </row>
    <row r="775" ht="14.25" customHeight="1">
      <c r="C775" s="1"/>
      <c r="D775" s="2"/>
      <c r="E775" s="1"/>
      <c r="F775" s="2"/>
    </row>
    <row r="776" ht="14.25" customHeight="1">
      <c r="C776" s="1"/>
      <c r="D776" s="2"/>
      <c r="E776" s="1"/>
      <c r="F776" s="2"/>
    </row>
    <row r="777" ht="14.25" customHeight="1">
      <c r="C777" s="1"/>
      <c r="D777" s="2"/>
      <c r="E777" s="1"/>
      <c r="F777" s="2"/>
    </row>
    <row r="778" ht="14.25" customHeight="1">
      <c r="C778" s="1"/>
      <c r="D778" s="2"/>
      <c r="E778" s="1"/>
      <c r="F778" s="2"/>
    </row>
    <row r="779" ht="14.25" customHeight="1">
      <c r="C779" s="1"/>
      <c r="D779" s="2"/>
      <c r="E779" s="1"/>
      <c r="F779" s="2"/>
    </row>
    <row r="780" ht="14.25" customHeight="1">
      <c r="C780" s="1"/>
      <c r="D780" s="2"/>
      <c r="E780" s="1"/>
      <c r="F780" s="2"/>
    </row>
    <row r="781" ht="14.25" customHeight="1">
      <c r="C781" s="1"/>
      <c r="D781" s="2"/>
      <c r="E781" s="1"/>
      <c r="F781" s="2"/>
    </row>
    <row r="782" ht="14.25" customHeight="1">
      <c r="C782" s="1"/>
      <c r="D782" s="2"/>
      <c r="E782" s="1"/>
      <c r="F782" s="2"/>
    </row>
    <row r="783" ht="14.25" customHeight="1">
      <c r="C783" s="1"/>
      <c r="D783" s="2"/>
      <c r="E783" s="1"/>
      <c r="F783" s="2"/>
    </row>
    <row r="784" ht="14.25" customHeight="1">
      <c r="C784" s="1"/>
      <c r="D784" s="2"/>
      <c r="E784" s="1"/>
      <c r="F784" s="2"/>
    </row>
    <row r="785" ht="14.25" customHeight="1">
      <c r="C785" s="1"/>
      <c r="D785" s="2"/>
      <c r="E785" s="1"/>
      <c r="F785" s="2"/>
    </row>
    <row r="786" ht="14.25" customHeight="1">
      <c r="C786" s="1"/>
      <c r="D786" s="2"/>
      <c r="E786" s="1"/>
      <c r="F786" s="2"/>
    </row>
    <row r="787" ht="14.25" customHeight="1">
      <c r="C787" s="1"/>
      <c r="D787" s="2"/>
      <c r="E787" s="1"/>
      <c r="F787" s="2"/>
    </row>
    <row r="788" ht="14.25" customHeight="1">
      <c r="C788" s="1"/>
      <c r="D788" s="2"/>
      <c r="E788" s="1"/>
      <c r="F788" s="2"/>
    </row>
    <row r="789" ht="14.25" customHeight="1">
      <c r="C789" s="1"/>
      <c r="D789" s="2"/>
      <c r="E789" s="1"/>
      <c r="F789" s="2"/>
    </row>
    <row r="790" ht="14.25" customHeight="1">
      <c r="C790" s="1"/>
      <c r="D790" s="2"/>
      <c r="E790" s="1"/>
      <c r="F790" s="2"/>
    </row>
    <row r="791" ht="14.25" customHeight="1">
      <c r="C791" s="1"/>
      <c r="D791" s="2"/>
      <c r="E791" s="1"/>
      <c r="F791" s="2"/>
    </row>
    <row r="792" ht="14.25" customHeight="1">
      <c r="C792" s="1"/>
      <c r="D792" s="2"/>
      <c r="E792" s="1"/>
      <c r="F792" s="2"/>
    </row>
    <row r="793" ht="14.25" customHeight="1">
      <c r="C793" s="1"/>
      <c r="D793" s="2"/>
      <c r="E793" s="1"/>
      <c r="F793" s="2"/>
    </row>
    <row r="794" ht="14.25" customHeight="1">
      <c r="C794" s="1"/>
      <c r="D794" s="2"/>
      <c r="E794" s="1"/>
      <c r="F794" s="2"/>
    </row>
    <row r="795" ht="14.25" customHeight="1">
      <c r="C795" s="1"/>
      <c r="D795" s="2"/>
      <c r="E795" s="1"/>
      <c r="F795" s="2"/>
    </row>
    <row r="796" ht="14.25" customHeight="1">
      <c r="C796" s="1"/>
      <c r="D796" s="2"/>
      <c r="E796" s="1"/>
      <c r="F796" s="2"/>
    </row>
    <row r="797" ht="14.25" customHeight="1">
      <c r="C797" s="1"/>
      <c r="D797" s="2"/>
      <c r="E797" s="1"/>
      <c r="F797" s="2"/>
    </row>
    <row r="798" ht="14.25" customHeight="1">
      <c r="C798" s="1"/>
      <c r="D798" s="2"/>
      <c r="E798" s="1"/>
      <c r="F798" s="2"/>
    </row>
    <row r="799" ht="14.25" customHeight="1">
      <c r="C799" s="1"/>
      <c r="D799" s="2"/>
      <c r="E799" s="1"/>
      <c r="F799" s="2"/>
    </row>
    <row r="800" ht="14.25" customHeight="1">
      <c r="C800" s="1"/>
      <c r="D800" s="2"/>
      <c r="E800" s="1"/>
      <c r="F800" s="2"/>
    </row>
    <row r="801" ht="14.25" customHeight="1">
      <c r="C801" s="1"/>
      <c r="D801" s="2"/>
      <c r="E801" s="1"/>
      <c r="F801" s="2"/>
    </row>
    <row r="802" ht="14.25" customHeight="1">
      <c r="C802" s="1"/>
      <c r="D802" s="2"/>
      <c r="E802" s="1"/>
      <c r="F802" s="2"/>
    </row>
    <row r="803" ht="14.25" customHeight="1">
      <c r="C803" s="1"/>
      <c r="D803" s="2"/>
      <c r="E803" s="1"/>
      <c r="F803" s="2"/>
    </row>
    <row r="804" ht="14.25" customHeight="1">
      <c r="C804" s="1"/>
      <c r="D804" s="2"/>
      <c r="E804" s="1"/>
      <c r="F804" s="2"/>
    </row>
    <row r="805" ht="14.25" customHeight="1">
      <c r="C805" s="1"/>
      <c r="D805" s="2"/>
      <c r="E805" s="1"/>
      <c r="F805" s="2"/>
    </row>
    <row r="806" ht="14.25" customHeight="1">
      <c r="C806" s="1"/>
      <c r="D806" s="2"/>
      <c r="E806" s="1"/>
      <c r="F806" s="2"/>
    </row>
    <row r="807" ht="14.25" customHeight="1">
      <c r="C807" s="1"/>
      <c r="D807" s="2"/>
      <c r="E807" s="1"/>
      <c r="F807" s="2"/>
    </row>
    <row r="808" ht="14.25" customHeight="1">
      <c r="C808" s="1"/>
      <c r="D808" s="2"/>
      <c r="E808" s="1"/>
      <c r="F808" s="2"/>
    </row>
    <row r="809" ht="14.25" customHeight="1">
      <c r="C809" s="1"/>
      <c r="D809" s="2"/>
      <c r="E809" s="1"/>
      <c r="F809" s="2"/>
    </row>
    <row r="810" ht="14.25" customHeight="1">
      <c r="C810" s="1"/>
      <c r="D810" s="2"/>
      <c r="E810" s="1"/>
      <c r="F810" s="2"/>
    </row>
    <row r="811" ht="14.25" customHeight="1">
      <c r="C811" s="1"/>
      <c r="D811" s="2"/>
      <c r="E811" s="1"/>
      <c r="F811" s="2"/>
    </row>
    <row r="812" ht="14.25" customHeight="1">
      <c r="C812" s="1"/>
      <c r="D812" s="2"/>
      <c r="E812" s="1"/>
      <c r="F812" s="2"/>
    </row>
    <row r="813" ht="14.25" customHeight="1">
      <c r="C813" s="1"/>
      <c r="D813" s="2"/>
      <c r="E813" s="1"/>
      <c r="F813" s="2"/>
    </row>
    <row r="814" ht="14.25" customHeight="1">
      <c r="C814" s="1"/>
      <c r="D814" s="2"/>
      <c r="E814" s="1"/>
      <c r="F814" s="2"/>
    </row>
    <row r="815" ht="14.25" customHeight="1">
      <c r="C815" s="1"/>
      <c r="D815" s="2"/>
      <c r="E815" s="1"/>
      <c r="F815" s="2"/>
    </row>
    <row r="816" ht="14.25" customHeight="1">
      <c r="C816" s="1"/>
      <c r="D816" s="2"/>
      <c r="E816" s="1"/>
      <c r="F816" s="2"/>
    </row>
    <row r="817" ht="14.25" customHeight="1">
      <c r="C817" s="1"/>
      <c r="D817" s="2"/>
      <c r="E817" s="1"/>
      <c r="F817" s="2"/>
    </row>
    <row r="818" ht="14.25" customHeight="1">
      <c r="C818" s="1"/>
      <c r="D818" s="2"/>
      <c r="E818" s="1"/>
      <c r="F818" s="2"/>
    </row>
    <row r="819" ht="14.25" customHeight="1">
      <c r="C819" s="1"/>
      <c r="D819" s="2"/>
      <c r="E819" s="1"/>
      <c r="F819" s="2"/>
    </row>
    <row r="820" ht="14.25" customHeight="1">
      <c r="C820" s="1"/>
      <c r="D820" s="2"/>
      <c r="E820" s="1"/>
      <c r="F820" s="2"/>
    </row>
    <row r="821" ht="14.25" customHeight="1">
      <c r="C821" s="1"/>
      <c r="D821" s="2"/>
      <c r="E821" s="1"/>
      <c r="F821" s="2"/>
    </row>
    <row r="822" ht="14.25" customHeight="1">
      <c r="C822" s="1"/>
      <c r="D822" s="2"/>
      <c r="E822" s="1"/>
      <c r="F822" s="2"/>
    </row>
    <row r="823" ht="14.25" customHeight="1">
      <c r="C823" s="1"/>
      <c r="D823" s="2"/>
      <c r="E823" s="1"/>
      <c r="F823" s="2"/>
    </row>
    <row r="824" ht="14.25" customHeight="1">
      <c r="C824" s="1"/>
      <c r="D824" s="2"/>
      <c r="E824" s="1"/>
      <c r="F824" s="2"/>
    </row>
    <row r="825" ht="14.25" customHeight="1">
      <c r="C825" s="1"/>
      <c r="D825" s="2"/>
      <c r="E825" s="1"/>
      <c r="F825" s="2"/>
    </row>
    <row r="826" ht="14.25" customHeight="1">
      <c r="C826" s="1"/>
      <c r="D826" s="2"/>
      <c r="E826" s="1"/>
      <c r="F826" s="2"/>
    </row>
    <row r="827" ht="14.25" customHeight="1">
      <c r="C827" s="1"/>
      <c r="D827" s="2"/>
      <c r="E827" s="1"/>
      <c r="F827" s="2"/>
    </row>
    <row r="828" ht="14.25" customHeight="1">
      <c r="C828" s="1"/>
      <c r="D828" s="2"/>
      <c r="E828" s="1"/>
      <c r="F828" s="2"/>
    </row>
    <row r="829" ht="14.25" customHeight="1">
      <c r="C829" s="1"/>
      <c r="D829" s="2"/>
      <c r="E829" s="1"/>
      <c r="F829" s="2"/>
    </row>
    <row r="830" ht="14.25" customHeight="1">
      <c r="C830" s="1"/>
      <c r="D830" s="2"/>
      <c r="E830" s="1"/>
      <c r="F830" s="2"/>
    </row>
    <row r="831" ht="14.25" customHeight="1">
      <c r="C831" s="1"/>
      <c r="D831" s="2"/>
      <c r="E831" s="1"/>
      <c r="F831" s="2"/>
    </row>
    <row r="832" ht="14.25" customHeight="1">
      <c r="C832" s="1"/>
      <c r="D832" s="2"/>
      <c r="E832" s="1"/>
      <c r="F832" s="2"/>
    </row>
    <row r="833" ht="14.25" customHeight="1">
      <c r="C833" s="1"/>
      <c r="D833" s="2"/>
      <c r="E833" s="1"/>
      <c r="F833" s="2"/>
    </row>
    <row r="834" ht="14.25" customHeight="1">
      <c r="C834" s="1"/>
      <c r="D834" s="2"/>
      <c r="E834" s="1"/>
      <c r="F834" s="2"/>
    </row>
    <row r="835" ht="14.25" customHeight="1">
      <c r="C835" s="1"/>
      <c r="D835" s="2"/>
      <c r="E835" s="1"/>
      <c r="F835" s="2"/>
    </row>
    <row r="836" ht="14.25" customHeight="1">
      <c r="C836" s="1"/>
      <c r="D836" s="2"/>
      <c r="E836" s="1"/>
      <c r="F836" s="2"/>
    </row>
    <row r="837" ht="14.25" customHeight="1">
      <c r="C837" s="1"/>
      <c r="D837" s="2"/>
      <c r="E837" s="1"/>
      <c r="F837" s="2"/>
    </row>
    <row r="838" ht="14.25" customHeight="1">
      <c r="C838" s="1"/>
      <c r="D838" s="2"/>
      <c r="E838" s="1"/>
      <c r="F838" s="2"/>
    </row>
    <row r="839" ht="14.25" customHeight="1">
      <c r="C839" s="1"/>
      <c r="D839" s="2"/>
      <c r="E839" s="1"/>
      <c r="F839" s="2"/>
    </row>
    <row r="840" ht="14.25" customHeight="1">
      <c r="C840" s="1"/>
      <c r="D840" s="2"/>
      <c r="E840" s="1"/>
      <c r="F840" s="2"/>
    </row>
    <row r="841" ht="14.25" customHeight="1">
      <c r="C841" s="1"/>
      <c r="D841" s="2"/>
      <c r="E841" s="1"/>
      <c r="F841" s="2"/>
    </row>
    <row r="842" ht="14.25" customHeight="1">
      <c r="C842" s="1"/>
      <c r="D842" s="2"/>
      <c r="E842" s="1"/>
      <c r="F842" s="2"/>
    </row>
    <row r="843" ht="14.25" customHeight="1">
      <c r="C843" s="1"/>
      <c r="D843" s="2"/>
      <c r="E843" s="1"/>
      <c r="F843" s="2"/>
    </row>
    <row r="844" ht="14.25" customHeight="1">
      <c r="C844" s="1"/>
      <c r="D844" s="2"/>
      <c r="E844" s="1"/>
      <c r="F844" s="2"/>
    </row>
    <row r="845" ht="14.25" customHeight="1">
      <c r="C845" s="1"/>
      <c r="D845" s="2"/>
      <c r="E845" s="1"/>
      <c r="F845" s="2"/>
    </row>
    <row r="846" ht="14.25" customHeight="1">
      <c r="C846" s="1"/>
      <c r="D846" s="2"/>
      <c r="E846" s="1"/>
      <c r="F846" s="2"/>
    </row>
    <row r="847" ht="14.25" customHeight="1">
      <c r="C847" s="1"/>
      <c r="D847" s="2"/>
      <c r="E847" s="1"/>
      <c r="F847" s="2"/>
    </row>
    <row r="848" ht="14.25" customHeight="1">
      <c r="C848" s="1"/>
      <c r="D848" s="2"/>
      <c r="E848" s="1"/>
      <c r="F848" s="2"/>
    </row>
    <row r="849" ht="14.25" customHeight="1">
      <c r="C849" s="1"/>
      <c r="D849" s="2"/>
      <c r="E849" s="1"/>
      <c r="F849" s="2"/>
    </row>
    <row r="850" ht="14.25" customHeight="1">
      <c r="C850" s="1"/>
      <c r="D850" s="2"/>
      <c r="E850" s="1"/>
      <c r="F850" s="2"/>
    </row>
    <row r="851" ht="14.25" customHeight="1">
      <c r="C851" s="1"/>
      <c r="D851" s="2"/>
      <c r="E851" s="1"/>
      <c r="F851" s="2"/>
    </row>
    <row r="852" ht="14.25" customHeight="1">
      <c r="C852" s="1"/>
      <c r="D852" s="2"/>
      <c r="E852" s="1"/>
      <c r="F852" s="2"/>
    </row>
    <row r="853" ht="14.25" customHeight="1">
      <c r="C853" s="1"/>
      <c r="D853" s="2"/>
      <c r="E853" s="1"/>
      <c r="F853" s="2"/>
    </row>
    <row r="854" ht="14.25" customHeight="1">
      <c r="C854" s="1"/>
      <c r="D854" s="2"/>
      <c r="E854" s="1"/>
      <c r="F854" s="2"/>
    </row>
    <row r="855" ht="14.25" customHeight="1">
      <c r="C855" s="1"/>
      <c r="D855" s="2"/>
      <c r="E855" s="1"/>
      <c r="F855" s="2"/>
    </row>
    <row r="856" ht="14.25" customHeight="1">
      <c r="C856" s="1"/>
      <c r="D856" s="2"/>
      <c r="E856" s="1"/>
      <c r="F856" s="2"/>
    </row>
    <row r="857" ht="14.25" customHeight="1">
      <c r="C857" s="1"/>
      <c r="D857" s="2"/>
      <c r="E857" s="1"/>
      <c r="F857" s="2"/>
    </row>
    <row r="858" ht="14.25" customHeight="1">
      <c r="C858" s="1"/>
      <c r="D858" s="2"/>
      <c r="E858" s="1"/>
      <c r="F858" s="2"/>
    </row>
    <row r="859" ht="14.25" customHeight="1">
      <c r="C859" s="1"/>
      <c r="D859" s="2"/>
      <c r="E859" s="1"/>
      <c r="F859" s="2"/>
    </row>
    <row r="860" ht="14.25" customHeight="1">
      <c r="C860" s="1"/>
      <c r="D860" s="2"/>
      <c r="E860" s="1"/>
      <c r="F860" s="2"/>
    </row>
    <row r="861" ht="14.25" customHeight="1">
      <c r="C861" s="1"/>
      <c r="D861" s="2"/>
      <c r="E861" s="1"/>
      <c r="F861" s="2"/>
    </row>
    <row r="862" ht="14.25" customHeight="1">
      <c r="C862" s="1"/>
      <c r="D862" s="2"/>
      <c r="E862" s="1"/>
      <c r="F862" s="2"/>
    </row>
    <row r="863" ht="14.25" customHeight="1">
      <c r="C863" s="1"/>
      <c r="D863" s="2"/>
      <c r="E863" s="1"/>
      <c r="F863" s="2"/>
    </row>
    <row r="864" ht="14.25" customHeight="1">
      <c r="C864" s="1"/>
      <c r="D864" s="2"/>
      <c r="E864" s="1"/>
      <c r="F864" s="2"/>
    </row>
    <row r="865" ht="14.25" customHeight="1">
      <c r="C865" s="1"/>
      <c r="D865" s="2"/>
      <c r="E865" s="1"/>
      <c r="F865" s="2"/>
    </row>
    <row r="866" ht="14.25" customHeight="1">
      <c r="C866" s="1"/>
      <c r="D866" s="2"/>
      <c r="E866" s="1"/>
      <c r="F866" s="2"/>
    </row>
    <row r="867" ht="14.25" customHeight="1">
      <c r="C867" s="1"/>
      <c r="D867" s="2"/>
      <c r="E867" s="1"/>
      <c r="F867" s="2"/>
    </row>
    <row r="868" ht="14.25" customHeight="1">
      <c r="C868" s="1"/>
      <c r="D868" s="2"/>
      <c r="E868" s="1"/>
      <c r="F868" s="2"/>
    </row>
    <row r="869" ht="14.25" customHeight="1">
      <c r="C869" s="1"/>
      <c r="D869" s="2"/>
      <c r="E869" s="1"/>
      <c r="F869" s="2"/>
    </row>
    <row r="870" ht="14.25" customHeight="1">
      <c r="C870" s="1"/>
      <c r="D870" s="2"/>
      <c r="E870" s="1"/>
      <c r="F870" s="2"/>
    </row>
    <row r="871" ht="14.25" customHeight="1">
      <c r="C871" s="1"/>
      <c r="D871" s="2"/>
      <c r="E871" s="1"/>
      <c r="F871" s="2"/>
    </row>
    <row r="872" ht="14.25" customHeight="1">
      <c r="C872" s="1"/>
      <c r="D872" s="2"/>
      <c r="E872" s="1"/>
      <c r="F872" s="2"/>
    </row>
    <row r="873" ht="14.25" customHeight="1">
      <c r="C873" s="1"/>
      <c r="D873" s="2"/>
      <c r="E873" s="1"/>
      <c r="F873" s="2"/>
    </row>
    <row r="874" ht="14.25" customHeight="1">
      <c r="C874" s="1"/>
      <c r="D874" s="2"/>
      <c r="E874" s="1"/>
      <c r="F874" s="2"/>
    </row>
    <row r="875" ht="14.25" customHeight="1">
      <c r="C875" s="1"/>
      <c r="D875" s="2"/>
      <c r="E875" s="1"/>
      <c r="F875" s="2"/>
    </row>
    <row r="876" ht="14.25" customHeight="1">
      <c r="C876" s="1"/>
      <c r="D876" s="2"/>
      <c r="E876" s="1"/>
      <c r="F876" s="2"/>
    </row>
    <row r="877" ht="14.25" customHeight="1">
      <c r="C877" s="1"/>
      <c r="D877" s="2"/>
      <c r="E877" s="1"/>
      <c r="F877" s="2"/>
    </row>
    <row r="878" ht="14.25" customHeight="1">
      <c r="C878" s="1"/>
      <c r="D878" s="2"/>
      <c r="E878" s="1"/>
      <c r="F878" s="2"/>
    </row>
    <row r="879" ht="14.25" customHeight="1">
      <c r="C879" s="1"/>
      <c r="D879" s="2"/>
      <c r="E879" s="1"/>
      <c r="F879" s="2"/>
    </row>
    <row r="880" ht="14.25" customHeight="1">
      <c r="C880" s="1"/>
      <c r="D880" s="2"/>
      <c r="E880" s="1"/>
      <c r="F880" s="2"/>
    </row>
    <row r="881" ht="14.25" customHeight="1">
      <c r="C881" s="1"/>
      <c r="D881" s="2"/>
      <c r="E881" s="1"/>
      <c r="F881" s="2"/>
    </row>
    <row r="882" ht="14.25" customHeight="1">
      <c r="C882" s="1"/>
      <c r="D882" s="2"/>
      <c r="E882" s="1"/>
      <c r="F882" s="2"/>
    </row>
    <row r="883" ht="14.25" customHeight="1">
      <c r="C883" s="1"/>
      <c r="D883" s="2"/>
      <c r="E883" s="1"/>
      <c r="F883" s="2"/>
    </row>
    <row r="884" ht="14.25" customHeight="1">
      <c r="C884" s="1"/>
      <c r="D884" s="2"/>
      <c r="E884" s="1"/>
      <c r="F884" s="2"/>
    </row>
    <row r="885" ht="14.25" customHeight="1">
      <c r="C885" s="1"/>
      <c r="D885" s="2"/>
      <c r="E885" s="1"/>
      <c r="F885" s="2"/>
    </row>
    <row r="886" ht="14.25" customHeight="1">
      <c r="C886" s="1"/>
      <c r="D886" s="2"/>
      <c r="E886" s="1"/>
      <c r="F886" s="2"/>
    </row>
    <row r="887" ht="14.25" customHeight="1">
      <c r="C887" s="1"/>
      <c r="D887" s="2"/>
      <c r="E887" s="1"/>
      <c r="F887" s="2"/>
    </row>
    <row r="888" ht="14.25" customHeight="1">
      <c r="C888" s="1"/>
      <c r="D888" s="2"/>
      <c r="E888" s="1"/>
      <c r="F888" s="2"/>
    </row>
    <row r="889" ht="14.25" customHeight="1">
      <c r="C889" s="1"/>
      <c r="D889" s="2"/>
      <c r="E889" s="1"/>
      <c r="F889" s="2"/>
    </row>
    <row r="890" ht="14.25" customHeight="1">
      <c r="C890" s="1"/>
      <c r="D890" s="2"/>
      <c r="E890" s="1"/>
      <c r="F890" s="2"/>
    </row>
    <row r="891" ht="14.25" customHeight="1">
      <c r="C891" s="1"/>
      <c r="D891" s="2"/>
      <c r="E891" s="1"/>
      <c r="F891" s="2"/>
    </row>
    <row r="892" ht="14.25" customHeight="1">
      <c r="C892" s="1"/>
      <c r="D892" s="2"/>
      <c r="E892" s="1"/>
      <c r="F892" s="2"/>
    </row>
    <row r="893" ht="14.25" customHeight="1">
      <c r="C893" s="1"/>
      <c r="D893" s="2"/>
      <c r="E893" s="1"/>
      <c r="F893" s="2"/>
    </row>
    <row r="894" ht="14.25" customHeight="1">
      <c r="C894" s="1"/>
      <c r="D894" s="2"/>
      <c r="E894" s="1"/>
      <c r="F894" s="2"/>
    </row>
    <row r="895" ht="14.25" customHeight="1">
      <c r="C895" s="1"/>
      <c r="D895" s="2"/>
      <c r="E895" s="1"/>
      <c r="F895" s="2"/>
    </row>
    <row r="896" ht="14.25" customHeight="1">
      <c r="C896" s="1"/>
      <c r="D896" s="2"/>
      <c r="E896" s="1"/>
      <c r="F896" s="2"/>
    </row>
    <row r="897" ht="14.25" customHeight="1">
      <c r="C897" s="1"/>
      <c r="D897" s="2"/>
      <c r="E897" s="1"/>
      <c r="F897" s="2"/>
    </row>
    <row r="898" ht="14.25" customHeight="1">
      <c r="C898" s="1"/>
      <c r="D898" s="2"/>
      <c r="E898" s="1"/>
      <c r="F898" s="2"/>
    </row>
    <row r="899" ht="14.25" customHeight="1">
      <c r="C899" s="1"/>
      <c r="D899" s="2"/>
      <c r="E899" s="1"/>
      <c r="F899" s="2"/>
    </row>
    <row r="900" ht="14.25" customHeight="1">
      <c r="C900" s="1"/>
      <c r="D900" s="2"/>
      <c r="E900" s="1"/>
      <c r="F900" s="2"/>
    </row>
    <row r="901" ht="14.25" customHeight="1">
      <c r="C901" s="1"/>
      <c r="D901" s="2"/>
      <c r="E901" s="1"/>
      <c r="F901" s="2"/>
    </row>
    <row r="902" ht="14.25" customHeight="1">
      <c r="C902" s="1"/>
      <c r="D902" s="2"/>
      <c r="E902" s="1"/>
      <c r="F902" s="2"/>
    </row>
    <row r="903" ht="14.25" customHeight="1">
      <c r="C903" s="1"/>
      <c r="D903" s="2"/>
      <c r="E903" s="1"/>
      <c r="F903" s="2"/>
    </row>
    <row r="904" ht="14.25" customHeight="1">
      <c r="C904" s="1"/>
      <c r="D904" s="2"/>
      <c r="E904" s="1"/>
      <c r="F904" s="2"/>
    </row>
    <row r="905" ht="14.25" customHeight="1">
      <c r="C905" s="1"/>
      <c r="D905" s="2"/>
      <c r="E905" s="1"/>
      <c r="F905" s="2"/>
    </row>
    <row r="906" ht="14.25" customHeight="1">
      <c r="C906" s="1"/>
      <c r="D906" s="2"/>
      <c r="E906" s="1"/>
      <c r="F906" s="2"/>
    </row>
    <row r="907" ht="14.25" customHeight="1">
      <c r="C907" s="1"/>
      <c r="D907" s="2"/>
      <c r="E907" s="1"/>
      <c r="F907" s="2"/>
    </row>
    <row r="908" ht="14.25" customHeight="1">
      <c r="C908" s="1"/>
      <c r="D908" s="2"/>
      <c r="E908" s="1"/>
      <c r="F908" s="2"/>
    </row>
    <row r="909" ht="14.25" customHeight="1">
      <c r="C909" s="1"/>
      <c r="D909" s="2"/>
      <c r="E909" s="1"/>
      <c r="F909" s="2"/>
    </row>
    <row r="910" ht="14.25" customHeight="1">
      <c r="C910" s="1"/>
      <c r="D910" s="2"/>
      <c r="E910" s="1"/>
      <c r="F910" s="2"/>
    </row>
    <row r="911" ht="14.25" customHeight="1">
      <c r="C911" s="1"/>
      <c r="D911" s="2"/>
      <c r="E911" s="1"/>
      <c r="F911" s="2"/>
    </row>
    <row r="912" ht="14.25" customHeight="1">
      <c r="C912" s="1"/>
      <c r="D912" s="2"/>
      <c r="E912" s="1"/>
      <c r="F912" s="2"/>
    </row>
    <row r="913" ht="14.25" customHeight="1">
      <c r="C913" s="1"/>
      <c r="D913" s="2"/>
      <c r="E913" s="1"/>
      <c r="F913" s="2"/>
    </row>
    <row r="914" ht="14.25" customHeight="1">
      <c r="C914" s="1"/>
      <c r="D914" s="2"/>
      <c r="E914" s="1"/>
      <c r="F914" s="2"/>
    </row>
    <row r="915" ht="14.25" customHeight="1">
      <c r="C915" s="1"/>
      <c r="D915" s="2"/>
      <c r="E915" s="1"/>
      <c r="F915" s="2"/>
    </row>
    <row r="916" ht="14.25" customHeight="1">
      <c r="C916" s="1"/>
      <c r="D916" s="2"/>
      <c r="E916" s="1"/>
      <c r="F916" s="2"/>
    </row>
    <row r="917" ht="14.25" customHeight="1">
      <c r="C917" s="1"/>
      <c r="D917" s="2"/>
      <c r="E917" s="1"/>
      <c r="F917" s="2"/>
    </row>
    <row r="918" ht="14.25" customHeight="1">
      <c r="C918" s="1"/>
      <c r="D918" s="2"/>
      <c r="E918" s="1"/>
      <c r="F918" s="2"/>
    </row>
    <row r="919" ht="14.25" customHeight="1">
      <c r="C919" s="1"/>
      <c r="D919" s="2"/>
      <c r="E919" s="1"/>
      <c r="F919" s="2"/>
    </row>
    <row r="920" ht="14.25" customHeight="1">
      <c r="C920" s="1"/>
      <c r="D920" s="2"/>
      <c r="E920" s="1"/>
      <c r="F920" s="2"/>
    </row>
    <row r="921" ht="14.25" customHeight="1">
      <c r="C921" s="1"/>
      <c r="D921" s="2"/>
      <c r="E921" s="1"/>
      <c r="F921" s="2"/>
    </row>
    <row r="922" ht="14.25" customHeight="1">
      <c r="C922" s="1"/>
      <c r="D922" s="2"/>
      <c r="E922" s="1"/>
      <c r="F922" s="2"/>
    </row>
    <row r="923" ht="14.25" customHeight="1">
      <c r="C923" s="1"/>
      <c r="D923" s="2"/>
      <c r="E923" s="1"/>
      <c r="F923" s="2"/>
    </row>
    <row r="924" ht="14.25" customHeight="1">
      <c r="C924" s="1"/>
      <c r="D924" s="2"/>
      <c r="E924" s="1"/>
      <c r="F924" s="2"/>
    </row>
    <row r="925" ht="14.25" customHeight="1">
      <c r="C925" s="1"/>
      <c r="D925" s="2"/>
      <c r="E925" s="1"/>
      <c r="F925" s="2"/>
    </row>
    <row r="926" ht="14.25" customHeight="1">
      <c r="C926" s="1"/>
      <c r="D926" s="2"/>
      <c r="E926" s="1"/>
      <c r="F926" s="2"/>
    </row>
    <row r="927" ht="14.25" customHeight="1">
      <c r="C927" s="1"/>
      <c r="D927" s="2"/>
      <c r="E927" s="1"/>
      <c r="F927" s="2"/>
    </row>
    <row r="928" ht="14.25" customHeight="1">
      <c r="C928" s="1"/>
      <c r="D928" s="2"/>
      <c r="E928" s="1"/>
      <c r="F928" s="2"/>
    </row>
    <row r="929" ht="14.25" customHeight="1">
      <c r="C929" s="1"/>
      <c r="D929" s="2"/>
      <c r="E929" s="1"/>
      <c r="F929" s="2"/>
    </row>
    <row r="930" ht="14.25" customHeight="1">
      <c r="C930" s="1"/>
      <c r="D930" s="2"/>
      <c r="E930" s="1"/>
      <c r="F930" s="2"/>
    </row>
    <row r="931" ht="14.25" customHeight="1">
      <c r="C931" s="1"/>
      <c r="D931" s="2"/>
      <c r="E931" s="1"/>
      <c r="F931" s="2"/>
    </row>
    <row r="932" ht="14.25" customHeight="1">
      <c r="C932" s="1"/>
      <c r="D932" s="2"/>
      <c r="E932" s="1"/>
      <c r="F932" s="2"/>
    </row>
    <row r="933" ht="14.25" customHeight="1">
      <c r="C933" s="1"/>
      <c r="D933" s="2"/>
      <c r="E933" s="1"/>
      <c r="F933" s="2"/>
    </row>
    <row r="934" ht="14.25" customHeight="1">
      <c r="C934" s="1"/>
      <c r="D934" s="2"/>
      <c r="E934" s="1"/>
      <c r="F934" s="2"/>
    </row>
    <row r="935" ht="14.25" customHeight="1">
      <c r="C935" s="1"/>
      <c r="D935" s="2"/>
      <c r="E935" s="1"/>
      <c r="F935" s="2"/>
    </row>
    <row r="936" ht="14.25" customHeight="1">
      <c r="C936" s="1"/>
      <c r="D936" s="2"/>
      <c r="E936" s="1"/>
      <c r="F936" s="2"/>
    </row>
    <row r="937" ht="14.25" customHeight="1">
      <c r="C937" s="1"/>
      <c r="D937" s="2"/>
      <c r="E937" s="1"/>
      <c r="F937" s="2"/>
    </row>
    <row r="938" ht="14.25" customHeight="1">
      <c r="C938" s="1"/>
      <c r="D938" s="2"/>
      <c r="E938" s="1"/>
      <c r="F938" s="2"/>
    </row>
    <row r="939" ht="14.25" customHeight="1">
      <c r="C939" s="1"/>
      <c r="D939" s="2"/>
      <c r="E939" s="1"/>
      <c r="F939" s="2"/>
    </row>
    <row r="940" ht="14.25" customHeight="1">
      <c r="C940" s="1"/>
      <c r="D940" s="2"/>
      <c r="E940" s="1"/>
      <c r="F940" s="2"/>
    </row>
    <row r="941" ht="14.25" customHeight="1">
      <c r="C941" s="1"/>
      <c r="D941" s="2"/>
      <c r="E941" s="1"/>
      <c r="F941" s="2"/>
    </row>
    <row r="942" ht="14.25" customHeight="1">
      <c r="C942" s="1"/>
      <c r="D942" s="2"/>
      <c r="E942" s="1"/>
      <c r="F942" s="2"/>
    </row>
    <row r="943" ht="14.25" customHeight="1">
      <c r="C943" s="1"/>
      <c r="D943" s="2"/>
      <c r="E943" s="1"/>
      <c r="F943" s="2"/>
    </row>
    <row r="944" ht="14.25" customHeight="1">
      <c r="C944" s="1"/>
      <c r="D944" s="2"/>
      <c r="E944" s="1"/>
      <c r="F944" s="2"/>
    </row>
    <row r="945" ht="14.25" customHeight="1">
      <c r="C945" s="1"/>
      <c r="D945" s="2"/>
      <c r="E945" s="1"/>
      <c r="F945" s="2"/>
    </row>
    <row r="946" ht="14.25" customHeight="1">
      <c r="C946" s="1"/>
      <c r="D946" s="2"/>
      <c r="E946" s="1"/>
      <c r="F946" s="2"/>
    </row>
    <row r="947" ht="14.25" customHeight="1">
      <c r="C947" s="1"/>
      <c r="D947" s="2"/>
      <c r="E947" s="1"/>
      <c r="F947" s="2"/>
    </row>
    <row r="948" ht="14.25" customHeight="1">
      <c r="C948" s="1"/>
      <c r="D948" s="2"/>
      <c r="E948" s="1"/>
      <c r="F948" s="2"/>
    </row>
    <row r="949" ht="14.25" customHeight="1">
      <c r="C949" s="1"/>
      <c r="D949" s="2"/>
      <c r="E949" s="1"/>
      <c r="F949" s="2"/>
    </row>
    <row r="950" ht="14.25" customHeight="1">
      <c r="C950" s="1"/>
      <c r="D950" s="2"/>
      <c r="E950" s="1"/>
      <c r="F950" s="2"/>
    </row>
    <row r="951" ht="14.25" customHeight="1">
      <c r="C951" s="1"/>
      <c r="D951" s="2"/>
      <c r="E951" s="1"/>
      <c r="F951" s="2"/>
    </row>
    <row r="952" ht="14.25" customHeight="1">
      <c r="C952" s="1"/>
      <c r="D952" s="2"/>
      <c r="E952" s="1"/>
      <c r="F952" s="2"/>
    </row>
    <row r="953" ht="14.25" customHeight="1">
      <c r="C953" s="1"/>
      <c r="D953" s="2"/>
      <c r="E953" s="1"/>
      <c r="F953" s="2"/>
    </row>
    <row r="954" ht="14.25" customHeight="1">
      <c r="C954" s="1"/>
      <c r="D954" s="2"/>
      <c r="E954" s="1"/>
      <c r="F954" s="2"/>
    </row>
    <row r="955" ht="14.25" customHeight="1">
      <c r="C955" s="1"/>
      <c r="D955" s="2"/>
      <c r="E955" s="1"/>
      <c r="F955" s="2"/>
    </row>
    <row r="956" ht="14.25" customHeight="1">
      <c r="C956" s="1"/>
      <c r="D956" s="2"/>
      <c r="E956" s="1"/>
      <c r="F956" s="2"/>
    </row>
    <row r="957" ht="14.25" customHeight="1">
      <c r="C957" s="1"/>
      <c r="D957" s="2"/>
      <c r="E957" s="1"/>
      <c r="F957" s="2"/>
    </row>
    <row r="958" ht="14.25" customHeight="1">
      <c r="C958" s="1"/>
      <c r="D958" s="2"/>
      <c r="E958" s="1"/>
      <c r="F958" s="2"/>
    </row>
    <row r="959" ht="14.25" customHeight="1">
      <c r="C959" s="1"/>
      <c r="D959" s="2"/>
      <c r="E959" s="1"/>
      <c r="F959" s="2"/>
    </row>
    <row r="960" ht="14.25" customHeight="1">
      <c r="C960" s="1"/>
      <c r="D960" s="2"/>
      <c r="E960" s="1"/>
      <c r="F960" s="2"/>
    </row>
    <row r="961" ht="14.25" customHeight="1">
      <c r="C961" s="1"/>
      <c r="D961" s="2"/>
      <c r="E961" s="1"/>
      <c r="F961" s="2"/>
    </row>
    <row r="962" ht="14.25" customHeight="1">
      <c r="C962" s="1"/>
      <c r="D962" s="2"/>
      <c r="E962" s="1"/>
      <c r="F962" s="2"/>
    </row>
    <row r="963" ht="14.25" customHeight="1">
      <c r="C963" s="1"/>
      <c r="D963" s="2"/>
      <c r="E963" s="1"/>
      <c r="F963" s="2"/>
    </row>
    <row r="964" ht="14.25" customHeight="1">
      <c r="C964" s="1"/>
      <c r="D964" s="2"/>
      <c r="E964" s="1"/>
      <c r="F964" s="2"/>
    </row>
    <row r="965" ht="14.25" customHeight="1">
      <c r="C965" s="1"/>
      <c r="D965" s="2"/>
      <c r="E965" s="1"/>
      <c r="F965" s="2"/>
    </row>
    <row r="966" ht="14.25" customHeight="1">
      <c r="C966" s="1"/>
      <c r="D966" s="2"/>
      <c r="E966" s="1"/>
      <c r="F966" s="2"/>
    </row>
    <row r="967" ht="14.25" customHeight="1">
      <c r="C967" s="1"/>
      <c r="D967" s="2"/>
      <c r="E967" s="1"/>
      <c r="F967" s="2"/>
    </row>
    <row r="968" ht="14.25" customHeight="1">
      <c r="C968" s="1"/>
      <c r="D968" s="2"/>
      <c r="E968" s="1"/>
      <c r="F968" s="2"/>
    </row>
    <row r="969" ht="14.25" customHeight="1">
      <c r="C969" s="1"/>
      <c r="D969" s="2"/>
      <c r="E969" s="1"/>
      <c r="F969" s="2"/>
    </row>
    <row r="970" ht="14.25" customHeight="1">
      <c r="C970" s="1"/>
      <c r="D970" s="2"/>
      <c r="E970" s="1"/>
      <c r="F970" s="2"/>
    </row>
    <row r="971" ht="14.25" customHeight="1">
      <c r="C971" s="1"/>
      <c r="D971" s="2"/>
      <c r="E971" s="1"/>
      <c r="F971" s="2"/>
    </row>
    <row r="972" ht="14.25" customHeight="1">
      <c r="C972" s="1"/>
      <c r="D972" s="2"/>
      <c r="E972" s="1"/>
      <c r="F972" s="2"/>
    </row>
    <row r="973" ht="14.25" customHeight="1">
      <c r="C973" s="1"/>
      <c r="D973" s="2"/>
      <c r="E973" s="1"/>
      <c r="F973" s="2"/>
    </row>
    <row r="974" ht="14.25" customHeight="1">
      <c r="C974" s="1"/>
      <c r="D974" s="2"/>
      <c r="E974" s="1"/>
      <c r="F974" s="2"/>
    </row>
    <row r="975" ht="14.25" customHeight="1">
      <c r="C975" s="1"/>
      <c r="D975" s="2"/>
      <c r="E975" s="1"/>
      <c r="F975" s="2"/>
    </row>
    <row r="976" ht="14.25" customHeight="1">
      <c r="C976" s="1"/>
      <c r="D976" s="2"/>
      <c r="E976" s="1"/>
      <c r="F976" s="2"/>
    </row>
    <row r="977" ht="14.25" customHeight="1">
      <c r="C977" s="1"/>
      <c r="D977" s="2"/>
      <c r="E977" s="1"/>
      <c r="F977" s="2"/>
    </row>
    <row r="978" ht="14.25" customHeight="1">
      <c r="C978" s="1"/>
      <c r="D978" s="2"/>
      <c r="E978" s="1"/>
      <c r="F978" s="2"/>
    </row>
    <row r="979" ht="14.25" customHeight="1">
      <c r="C979" s="1"/>
      <c r="D979" s="2"/>
      <c r="E979" s="1"/>
      <c r="F979" s="2"/>
    </row>
    <row r="980" ht="14.25" customHeight="1">
      <c r="C980" s="1"/>
      <c r="D980" s="2"/>
      <c r="E980" s="1"/>
      <c r="F980" s="2"/>
    </row>
    <row r="981" ht="14.25" customHeight="1">
      <c r="C981" s="1"/>
      <c r="D981" s="2"/>
      <c r="E981" s="1"/>
      <c r="F981" s="2"/>
    </row>
    <row r="982" ht="14.25" customHeight="1">
      <c r="C982" s="1"/>
      <c r="D982" s="2"/>
      <c r="E982" s="1"/>
      <c r="F982" s="2"/>
    </row>
    <row r="983" ht="14.25" customHeight="1">
      <c r="C983" s="1"/>
      <c r="D983" s="2"/>
      <c r="E983" s="1"/>
      <c r="F983" s="2"/>
    </row>
    <row r="984" ht="14.25" customHeight="1">
      <c r="C984" s="1"/>
      <c r="D984" s="2"/>
      <c r="E984" s="1"/>
      <c r="F984" s="2"/>
    </row>
    <row r="985" ht="14.25" customHeight="1">
      <c r="C985" s="1"/>
      <c r="D985" s="2"/>
      <c r="E985" s="1"/>
      <c r="F985" s="2"/>
    </row>
    <row r="986" ht="14.25" customHeight="1">
      <c r="C986" s="1"/>
      <c r="D986" s="2"/>
      <c r="E986" s="1"/>
      <c r="F986" s="2"/>
    </row>
    <row r="987" ht="14.25" customHeight="1">
      <c r="C987" s="1"/>
      <c r="D987" s="2"/>
      <c r="E987" s="1"/>
      <c r="F987" s="2"/>
    </row>
    <row r="988" ht="14.25" customHeight="1">
      <c r="C988" s="1"/>
      <c r="D988" s="2"/>
      <c r="E988" s="1"/>
      <c r="F988" s="2"/>
    </row>
    <row r="989" ht="14.25" customHeight="1">
      <c r="C989" s="1"/>
      <c r="D989" s="2"/>
      <c r="E989" s="1"/>
      <c r="F989" s="2"/>
    </row>
    <row r="990" ht="14.25" customHeight="1">
      <c r="C990" s="1"/>
      <c r="D990" s="2"/>
      <c r="E990" s="1"/>
      <c r="F990" s="2"/>
    </row>
    <row r="991" ht="14.25" customHeight="1">
      <c r="C991" s="1"/>
      <c r="D991" s="2"/>
      <c r="E991" s="1"/>
      <c r="F991" s="2"/>
    </row>
    <row r="992" ht="14.25" customHeight="1">
      <c r="C992" s="1"/>
      <c r="D992" s="2"/>
      <c r="E992" s="1"/>
      <c r="F992" s="2"/>
    </row>
    <row r="993" ht="14.25" customHeight="1">
      <c r="C993" s="1"/>
      <c r="D993" s="2"/>
      <c r="E993" s="1"/>
      <c r="F993" s="2"/>
    </row>
    <row r="994" ht="14.25" customHeight="1">
      <c r="C994" s="1"/>
      <c r="D994" s="2"/>
      <c r="E994" s="1"/>
      <c r="F994" s="2"/>
    </row>
    <row r="995" ht="14.25" customHeight="1">
      <c r="C995" s="1"/>
      <c r="D995" s="2"/>
      <c r="E995" s="1"/>
      <c r="F995" s="2"/>
    </row>
    <row r="996" ht="14.25" customHeight="1">
      <c r="C996" s="1"/>
      <c r="D996" s="2"/>
      <c r="E996" s="1"/>
      <c r="F996" s="2"/>
    </row>
    <row r="997" ht="14.25" customHeight="1">
      <c r="C997" s="1"/>
      <c r="D997" s="2"/>
      <c r="E997" s="1"/>
      <c r="F997" s="2"/>
    </row>
    <row r="998" ht="14.25" customHeight="1">
      <c r="C998" s="1"/>
      <c r="D998" s="2"/>
      <c r="E998" s="1"/>
      <c r="F998" s="2"/>
    </row>
    <row r="999" ht="14.25" customHeight="1">
      <c r="C999" s="1"/>
      <c r="D999" s="2"/>
      <c r="E999" s="1"/>
      <c r="F999" s="2"/>
    </row>
    <row r="1000" ht="14.25" customHeight="1">
      <c r="C1000" s="1"/>
      <c r="D1000" s="2"/>
      <c r="E1000" s="1"/>
      <c r="F1000" s="2"/>
    </row>
    <row r="1001" ht="14.25" customHeight="1">
      <c r="C1001" s="1"/>
      <c r="D1001" s="2"/>
      <c r="E1001" s="1"/>
      <c r="F1001" s="2"/>
    </row>
    <row r="1002" ht="14.25" customHeight="1">
      <c r="C1002" s="1"/>
      <c r="D1002" s="2"/>
      <c r="E1002" s="1"/>
      <c r="F1002" s="2"/>
    </row>
    <row r="1003" ht="14.25" customHeight="1">
      <c r="C1003" s="1"/>
      <c r="D1003" s="2"/>
      <c r="E1003" s="1"/>
      <c r="F1003" s="2"/>
    </row>
    <row r="1004" ht="14.25" customHeight="1">
      <c r="C1004" s="1"/>
      <c r="D1004" s="2"/>
      <c r="E1004" s="1"/>
      <c r="F1004" s="2"/>
    </row>
    <row r="1005" ht="14.25" customHeight="1">
      <c r="C1005" s="1"/>
      <c r="D1005" s="2"/>
      <c r="E1005" s="1"/>
      <c r="F1005" s="2"/>
    </row>
    <row r="1006" ht="14.25" customHeight="1">
      <c r="C1006" s="1"/>
      <c r="D1006" s="2"/>
      <c r="E1006" s="1"/>
      <c r="F1006" s="2"/>
    </row>
    <row r="1007" ht="14.25" customHeight="1">
      <c r="C1007" s="1"/>
      <c r="D1007" s="2"/>
      <c r="E1007" s="1"/>
      <c r="F1007" s="2"/>
    </row>
    <row r="1008" ht="14.25" customHeight="1">
      <c r="C1008" s="1"/>
      <c r="D1008" s="2"/>
      <c r="E1008" s="1"/>
      <c r="F1008" s="2"/>
    </row>
  </sheetData>
  <hyperlinks>
    <hyperlink r:id="rId1" ref="H9"/>
    <hyperlink r:id="rId2" ref="H10"/>
    <hyperlink r:id="rId3" ref="H11"/>
    <hyperlink r:id="rId4" ref="H12"/>
  </hyperlinks>
  <printOptions/>
  <pageMargins bottom="0.787401575" footer="0.0" header="0.0" left="0.7" right="0.7" top="0.787401575"/>
  <pageSetup orientation="landscape"/>
  <drawing r:id="rId5"/>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43"/>
    <col customWidth="1" min="2" max="2" width="26.0"/>
    <col customWidth="1" min="3" max="3" width="36.71"/>
    <col customWidth="1" min="4" max="4" width="32.71"/>
    <col customWidth="1" min="5" max="5" width="11.43"/>
    <col customWidth="1" min="6" max="6" width="8.29"/>
    <col customWidth="1" min="8" max="8" width="12.43"/>
    <col customWidth="1" min="9" max="26" width="10.71"/>
  </cols>
  <sheetData>
    <row r="1" ht="14.25" customHeight="1">
      <c r="A1" s="88" t="s">
        <v>65</v>
      </c>
      <c r="B1" s="208" t="s">
        <v>397</v>
      </c>
      <c r="C1" s="208" t="s">
        <v>67</v>
      </c>
      <c r="D1" s="208" t="s">
        <v>68</v>
      </c>
      <c r="E1" s="208" t="s">
        <v>398</v>
      </c>
      <c r="F1" s="208" t="s">
        <v>46</v>
      </c>
      <c r="G1" s="208" t="s">
        <v>266</v>
      </c>
      <c r="H1" s="208" t="s">
        <v>267</v>
      </c>
      <c r="I1" s="208" t="s">
        <v>399</v>
      </c>
    </row>
    <row r="2" ht="14.25" customHeight="1">
      <c r="A2" s="394">
        <v>44564.0</v>
      </c>
      <c r="B2" s="88" t="s">
        <v>76</v>
      </c>
      <c r="C2" s="88" t="s">
        <v>400</v>
      </c>
      <c r="D2" s="88" t="s">
        <v>10</v>
      </c>
      <c r="F2" s="88">
        <v>15.0</v>
      </c>
      <c r="G2" s="88" t="s">
        <v>401</v>
      </c>
      <c r="H2" s="88" t="s">
        <v>401</v>
      </c>
      <c r="K2" s="88">
        <f>SUMIFS(F2:F105,D2:D105,"Mitgliedsbeiträge",F2:F105,"&lt;0")</f>
        <v>-222</v>
      </c>
      <c r="M2" s="88">
        <f>SUMIF(F2:F105,"&gt;0",F2:F105)</f>
        <v>11036.37</v>
      </c>
      <c r="N2" s="88">
        <f>M2-1968.22</f>
        <v>9068.15</v>
      </c>
    </row>
    <row r="3" ht="14.25" customHeight="1">
      <c r="A3" s="394">
        <v>44564.0</v>
      </c>
      <c r="B3" s="88" t="s">
        <v>234</v>
      </c>
      <c r="C3" s="88" t="s">
        <v>402</v>
      </c>
      <c r="D3" s="88" t="s">
        <v>11</v>
      </c>
      <c r="F3" s="88">
        <v>1000.0</v>
      </c>
      <c r="G3" s="88" t="s">
        <v>401</v>
      </c>
      <c r="H3" s="88" t="s">
        <v>403</v>
      </c>
      <c r="M3" s="88">
        <f>SUMIF(F2:F105,"&lt;0")</f>
        <v>-15045</v>
      </c>
      <c r="N3" s="88">
        <f>M3+1968.22</f>
        <v>-13076.78</v>
      </c>
    </row>
    <row r="4" ht="14.25" customHeight="1">
      <c r="A4" s="394">
        <v>44586.0</v>
      </c>
      <c r="B4" s="88" t="s">
        <v>404</v>
      </c>
      <c r="C4" s="88" t="s">
        <v>405</v>
      </c>
      <c r="D4" s="88" t="s">
        <v>23</v>
      </c>
      <c r="F4" s="88">
        <v>-50.0</v>
      </c>
      <c r="G4" s="88" t="s">
        <v>401</v>
      </c>
      <c r="H4" s="88" t="s">
        <v>401</v>
      </c>
      <c r="K4" s="88">
        <f>SUMIFS(F2:F105,H2:H105,"CO2023",F2:F105,"&gt;0")</f>
        <v>840</v>
      </c>
    </row>
    <row r="5" ht="14.25" customHeight="1">
      <c r="A5" s="394">
        <v>44593.0</v>
      </c>
      <c r="B5" s="88" t="s">
        <v>76</v>
      </c>
      <c r="C5" s="88" t="s">
        <v>400</v>
      </c>
      <c r="D5" s="88" t="s">
        <v>10</v>
      </c>
      <c r="F5" s="88">
        <v>15.0</v>
      </c>
      <c r="G5" s="88" t="s">
        <v>401</v>
      </c>
      <c r="H5" s="88" t="s">
        <v>401</v>
      </c>
    </row>
    <row r="6" ht="14.25" customHeight="1">
      <c r="A6" s="394">
        <v>44599.0</v>
      </c>
      <c r="B6" s="88" t="s">
        <v>83</v>
      </c>
      <c r="C6" s="88" t="s">
        <v>406</v>
      </c>
      <c r="D6" s="88" t="s">
        <v>32</v>
      </c>
      <c r="F6" s="88">
        <v>-15.0</v>
      </c>
      <c r="G6" s="88" t="s">
        <v>401</v>
      </c>
      <c r="H6" s="88" t="s">
        <v>401</v>
      </c>
    </row>
    <row r="7" ht="14.25" customHeight="1">
      <c r="A7" s="394">
        <v>44620.0</v>
      </c>
      <c r="B7" s="88" t="s">
        <v>90</v>
      </c>
      <c r="C7" s="88" t="s">
        <v>407</v>
      </c>
      <c r="D7" s="88" t="s">
        <v>10</v>
      </c>
      <c r="F7" s="88">
        <v>25.0</v>
      </c>
      <c r="G7" s="88" t="s">
        <v>401</v>
      </c>
      <c r="H7" s="88" t="s">
        <v>401</v>
      </c>
    </row>
    <row r="8" ht="14.25" customHeight="1">
      <c r="A8" s="394">
        <v>44621.0</v>
      </c>
      <c r="B8" s="88" t="s">
        <v>76</v>
      </c>
      <c r="C8" s="88" t="s">
        <v>400</v>
      </c>
      <c r="D8" s="88" t="s">
        <v>10</v>
      </c>
      <c r="F8" s="88">
        <v>15.0</v>
      </c>
      <c r="G8" s="88" t="s">
        <v>401</v>
      </c>
      <c r="H8" s="88" t="s">
        <v>401</v>
      </c>
    </row>
    <row r="9" ht="14.25" customHeight="1">
      <c r="A9" s="394">
        <v>44621.0</v>
      </c>
      <c r="B9" s="88" t="s">
        <v>96</v>
      </c>
      <c r="C9" s="88" t="s">
        <v>408</v>
      </c>
      <c r="D9" s="88" t="s">
        <v>5</v>
      </c>
      <c r="F9" s="88">
        <v>15.0</v>
      </c>
      <c r="G9" s="88" t="s">
        <v>5</v>
      </c>
      <c r="H9" s="88" t="s">
        <v>401</v>
      </c>
    </row>
    <row r="10" ht="14.25" customHeight="1">
      <c r="A10" s="394">
        <v>44621.0</v>
      </c>
      <c r="B10" s="88" t="s">
        <v>98</v>
      </c>
      <c r="C10" s="88" t="s">
        <v>409</v>
      </c>
      <c r="D10" s="88" t="s">
        <v>5</v>
      </c>
      <c r="F10" s="88">
        <v>-60.0</v>
      </c>
      <c r="G10" s="88" t="s">
        <v>401</v>
      </c>
      <c r="H10" s="88" t="s">
        <v>6</v>
      </c>
    </row>
    <row r="11" ht="14.25" customHeight="1">
      <c r="A11" s="394">
        <v>44644.0</v>
      </c>
      <c r="B11" s="88" t="s">
        <v>410</v>
      </c>
      <c r="C11" s="88" t="s">
        <v>411</v>
      </c>
      <c r="D11" s="88" t="s">
        <v>11</v>
      </c>
      <c r="F11" s="88">
        <v>1300.35</v>
      </c>
      <c r="G11" s="88" t="s">
        <v>401</v>
      </c>
      <c r="H11" s="88" t="s">
        <v>403</v>
      </c>
    </row>
    <row r="12" ht="14.25" customHeight="1">
      <c r="A12" s="394">
        <v>44644.0</v>
      </c>
      <c r="B12" s="88" t="s">
        <v>410</v>
      </c>
      <c r="C12" s="88" t="s">
        <v>412</v>
      </c>
      <c r="D12" s="88" t="s">
        <v>11</v>
      </c>
      <c r="F12" s="88">
        <v>780.0</v>
      </c>
      <c r="G12" s="88" t="s">
        <v>401</v>
      </c>
      <c r="H12" s="88" t="s">
        <v>403</v>
      </c>
    </row>
    <row r="13" ht="14.25" customHeight="1">
      <c r="A13" s="394">
        <v>44651.0</v>
      </c>
      <c r="C13" s="88" t="s">
        <v>413</v>
      </c>
      <c r="D13" s="88" t="s">
        <v>32</v>
      </c>
      <c r="F13" s="88">
        <v>-30.0</v>
      </c>
      <c r="G13" s="88" t="s">
        <v>401</v>
      </c>
      <c r="H13" s="88" t="s">
        <v>401</v>
      </c>
    </row>
    <row r="14" ht="14.25" customHeight="1">
      <c r="A14" s="394">
        <v>44652.0</v>
      </c>
      <c r="B14" s="88" t="s">
        <v>76</v>
      </c>
      <c r="C14" s="88" t="s">
        <v>400</v>
      </c>
      <c r="D14" s="88" t="s">
        <v>10</v>
      </c>
      <c r="F14" s="88">
        <v>15.0</v>
      </c>
      <c r="G14" s="88" t="s">
        <v>401</v>
      </c>
      <c r="H14" s="88" t="s">
        <v>401</v>
      </c>
    </row>
    <row r="15" ht="14.25" customHeight="1">
      <c r="A15" s="394">
        <v>44664.0</v>
      </c>
      <c r="B15" s="88" t="s">
        <v>414</v>
      </c>
      <c r="C15" s="88" t="s">
        <v>415</v>
      </c>
      <c r="D15" s="88" t="s">
        <v>5</v>
      </c>
      <c r="F15" s="88">
        <v>-25.0</v>
      </c>
      <c r="G15" s="88" t="s">
        <v>401</v>
      </c>
      <c r="H15" s="88" t="s">
        <v>401</v>
      </c>
    </row>
    <row r="16" ht="14.25" customHeight="1">
      <c r="A16" s="394">
        <v>44670.0</v>
      </c>
      <c r="B16" s="88" t="s">
        <v>416</v>
      </c>
      <c r="C16" s="88" t="s">
        <v>417</v>
      </c>
      <c r="D16" s="88" t="s">
        <v>38</v>
      </c>
      <c r="F16" s="88">
        <v>32.5</v>
      </c>
      <c r="G16" s="88" t="s">
        <v>401</v>
      </c>
      <c r="H16" s="88" t="s">
        <v>401</v>
      </c>
    </row>
    <row r="17" ht="14.25" customHeight="1">
      <c r="A17" s="394">
        <v>44670.0</v>
      </c>
      <c r="B17" s="88" t="s">
        <v>418</v>
      </c>
      <c r="C17" s="88" t="s">
        <v>419</v>
      </c>
      <c r="D17" s="88" t="s">
        <v>11</v>
      </c>
      <c r="F17" s="88">
        <v>-5553.87</v>
      </c>
      <c r="G17" s="88" t="s">
        <v>401</v>
      </c>
      <c r="H17" s="88" t="s">
        <v>403</v>
      </c>
    </row>
    <row r="18" ht="14.25" customHeight="1">
      <c r="A18" s="394">
        <v>44671.0</v>
      </c>
      <c r="B18" s="88" t="s">
        <v>88</v>
      </c>
      <c r="C18" s="88" t="s">
        <v>420</v>
      </c>
      <c r="D18" s="88" t="s">
        <v>38</v>
      </c>
      <c r="F18" s="88">
        <v>77.0</v>
      </c>
      <c r="G18" s="88" t="s">
        <v>401</v>
      </c>
      <c r="H18" s="88" t="s">
        <v>401</v>
      </c>
    </row>
    <row r="19" ht="14.25" customHeight="1">
      <c r="A19" s="394">
        <v>44672.0</v>
      </c>
      <c r="B19" s="88" t="s">
        <v>421</v>
      </c>
      <c r="C19" s="88" t="s">
        <v>417</v>
      </c>
      <c r="D19" s="88" t="s">
        <v>38</v>
      </c>
      <c r="F19" s="88">
        <v>77.0</v>
      </c>
      <c r="G19" s="88" t="s">
        <v>401</v>
      </c>
      <c r="H19" s="88" t="s">
        <v>401</v>
      </c>
    </row>
    <row r="20" ht="14.25" customHeight="1">
      <c r="A20" s="394">
        <v>44673.0</v>
      </c>
      <c r="B20" s="88" t="s">
        <v>121</v>
      </c>
      <c r="C20" s="88" t="s">
        <v>417</v>
      </c>
      <c r="D20" s="88" t="s">
        <v>38</v>
      </c>
      <c r="F20" s="88">
        <v>38.5</v>
      </c>
      <c r="G20" s="88" t="s">
        <v>401</v>
      </c>
      <c r="H20" s="88" t="s">
        <v>401</v>
      </c>
    </row>
    <row r="21" ht="14.25" customHeight="1">
      <c r="A21" s="394">
        <v>44676.0</v>
      </c>
      <c r="B21" s="88" t="s">
        <v>422</v>
      </c>
      <c r="C21" s="88" t="s">
        <v>423</v>
      </c>
      <c r="D21" s="88" t="s">
        <v>38</v>
      </c>
      <c r="F21" s="88">
        <v>77.0</v>
      </c>
      <c r="G21" s="88" t="s">
        <v>401</v>
      </c>
      <c r="H21" s="88" t="s">
        <v>401</v>
      </c>
    </row>
    <row r="22" ht="14.25" customHeight="1">
      <c r="A22" s="394">
        <v>44677.0</v>
      </c>
      <c r="C22" s="88" t="s">
        <v>424</v>
      </c>
      <c r="D22" s="88" t="s">
        <v>5</v>
      </c>
      <c r="F22" s="88">
        <v>225.0</v>
      </c>
      <c r="G22" s="88" t="s">
        <v>401</v>
      </c>
      <c r="H22" s="88" t="s">
        <v>401</v>
      </c>
    </row>
    <row r="23" ht="14.25" customHeight="1">
      <c r="A23" s="394">
        <v>44677.0</v>
      </c>
      <c r="C23" s="88" t="s">
        <v>425</v>
      </c>
      <c r="D23" s="88" t="s">
        <v>5</v>
      </c>
      <c r="F23" s="88">
        <v>1917.0</v>
      </c>
      <c r="G23" s="88" t="s">
        <v>401</v>
      </c>
      <c r="H23" s="88" t="s">
        <v>401</v>
      </c>
    </row>
    <row r="24" ht="14.25" customHeight="1">
      <c r="A24" s="394">
        <v>44678.0</v>
      </c>
      <c r="B24" s="88" t="s">
        <v>426</v>
      </c>
      <c r="C24" s="88" t="s">
        <v>427</v>
      </c>
      <c r="D24" s="88" t="s">
        <v>5</v>
      </c>
      <c r="F24" s="88">
        <v>-30.0</v>
      </c>
      <c r="G24" s="88" t="s">
        <v>5</v>
      </c>
      <c r="H24" s="88" t="s">
        <v>401</v>
      </c>
      <c r="I24" s="88" t="s">
        <v>428</v>
      </c>
    </row>
    <row r="25" ht="14.25" customHeight="1">
      <c r="A25" s="394">
        <v>44678.0</v>
      </c>
      <c r="B25" s="88" t="s">
        <v>426</v>
      </c>
      <c r="C25" s="88" t="s">
        <v>427</v>
      </c>
      <c r="D25" s="88" t="s">
        <v>33</v>
      </c>
      <c r="F25" s="88">
        <v>-2.84</v>
      </c>
      <c r="G25" s="88" t="s">
        <v>401</v>
      </c>
      <c r="H25" s="88" t="s">
        <v>401</v>
      </c>
      <c r="I25" s="88" t="s">
        <v>428</v>
      </c>
    </row>
    <row r="26" ht="14.25" customHeight="1">
      <c r="A26" s="394">
        <v>44679.0</v>
      </c>
      <c r="B26" s="88" t="s">
        <v>429</v>
      </c>
      <c r="C26" s="88" t="s">
        <v>430</v>
      </c>
      <c r="D26" s="88" t="s">
        <v>5</v>
      </c>
      <c r="F26" s="88">
        <v>-20.0</v>
      </c>
      <c r="G26" s="88" t="s">
        <v>5</v>
      </c>
      <c r="H26" s="88" t="s">
        <v>401</v>
      </c>
      <c r="I26" s="88" t="s">
        <v>428</v>
      </c>
    </row>
    <row r="27" ht="14.25" customHeight="1">
      <c r="A27" s="394">
        <v>44679.0</v>
      </c>
      <c r="B27" s="88" t="s">
        <v>429</v>
      </c>
      <c r="C27" s="88" t="s">
        <v>430</v>
      </c>
      <c r="D27" s="88" t="s">
        <v>33</v>
      </c>
      <c r="F27" s="88">
        <v>-2.6</v>
      </c>
      <c r="G27" s="88" t="s">
        <v>401</v>
      </c>
      <c r="H27" s="88" t="s">
        <v>401</v>
      </c>
      <c r="I27" s="88" t="s">
        <v>428</v>
      </c>
    </row>
    <row r="28" ht="14.25" customHeight="1">
      <c r="A28" s="394">
        <v>44683.0</v>
      </c>
      <c r="B28" s="88" t="s">
        <v>76</v>
      </c>
      <c r="C28" s="88" t="s">
        <v>400</v>
      </c>
      <c r="D28" s="88" t="s">
        <v>10</v>
      </c>
      <c r="F28" s="88">
        <v>15.0</v>
      </c>
      <c r="G28" s="88" t="s">
        <v>401</v>
      </c>
      <c r="H28" s="88" t="s">
        <v>401</v>
      </c>
    </row>
    <row r="29" ht="14.25" customHeight="1">
      <c r="A29" s="394">
        <v>44683.0</v>
      </c>
      <c r="B29" s="88" t="s">
        <v>431</v>
      </c>
      <c r="C29" s="88" t="s">
        <v>432</v>
      </c>
      <c r="D29" s="88" t="s">
        <v>28</v>
      </c>
      <c r="F29" s="88">
        <v>-549.0</v>
      </c>
      <c r="G29" s="88" t="s">
        <v>401</v>
      </c>
      <c r="H29" s="88" t="s">
        <v>401</v>
      </c>
    </row>
    <row r="30" ht="14.25" customHeight="1">
      <c r="A30" s="394">
        <v>44691.0</v>
      </c>
      <c r="B30" s="88" t="s">
        <v>199</v>
      </c>
      <c r="C30" s="88" t="s">
        <v>417</v>
      </c>
      <c r="D30" s="88" t="s">
        <v>38</v>
      </c>
      <c r="F30" s="88">
        <v>38.5</v>
      </c>
      <c r="G30" s="88" t="s">
        <v>401</v>
      </c>
      <c r="H30" s="88" t="s">
        <v>401</v>
      </c>
    </row>
    <row r="31" ht="14.25" customHeight="1">
      <c r="A31" s="394">
        <v>44692.0</v>
      </c>
      <c r="B31" s="88" t="s">
        <v>102</v>
      </c>
      <c r="C31" s="88" t="s">
        <v>417</v>
      </c>
      <c r="D31" s="88" t="s">
        <v>38</v>
      </c>
      <c r="F31" s="88">
        <v>32.5</v>
      </c>
      <c r="G31" s="88" t="s">
        <v>401</v>
      </c>
      <c r="H31" s="88" t="s">
        <v>401</v>
      </c>
    </row>
    <row r="32" ht="14.25" customHeight="1">
      <c r="A32" s="394">
        <v>44692.0</v>
      </c>
      <c r="B32" s="88" t="s">
        <v>101</v>
      </c>
      <c r="C32" s="88" t="s">
        <v>433</v>
      </c>
      <c r="D32" s="88" t="s">
        <v>38</v>
      </c>
      <c r="F32" s="88">
        <v>32.5</v>
      </c>
      <c r="G32" s="88" t="s">
        <v>401</v>
      </c>
      <c r="H32" s="88" t="s">
        <v>401</v>
      </c>
    </row>
    <row r="33" ht="14.25" customHeight="1">
      <c r="A33" s="394">
        <v>44693.0</v>
      </c>
      <c r="B33" s="88" t="s">
        <v>312</v>
      </c>
      <c r="C33" s="88" t="s">
        <v>434</v>
      </c>
      <c r="D33" s="88" t="s">
        <v>38</v>
      </c>
      <c r="F33" s="88">
        <v>32.5</v>
      </c>
    </row>
    <row r="34" ht="14.25" customHeight="1">
      <c r="A34" s="394">
        <v>44693.0</v>
      </c>
      <c r="B34" s="88" t="s">
        <v>435</v>
      </c>
      <c r="C34" s="88" t="s">
        <v>436</v>
      </c>
      <c r="D34" s="88" t="s">
        <v>38</v>
      </c>
      <c r="F34" s="88">
        <v>32.5</v>
      </c>
    </row>
    <row r="35" ht="14.25" customHeight="1">
      <c r="A35" s="394">
        <v>44693.0</v>
      </c>
      <c r="B35" s="88" t="s">
        <v>197</v>
      </c>
      <c r="C35" s="88" t="s">
        <v>434</v>
      </c>
      <c r="D35" s="88" t="s">
        <v>38</v>
      </c>
      <c r="F35" s="88">
        <v>32.5</v>
      </c>
    </row>
    <row r="36" ht="14.25" customHeight="1">
      <c r="A36" s="394">
        <v>44694.0</v>
      </c>
      <c r="C36" s="88" t="s">
        <v>437</v>
      </c>
      <c r="D36" s="88" t="s">
        <v>23</v>
      </c>
      <c r="F36" s="88">
        <v>-4.99</v>
      </c>
    </row>
    <row r="37" ht="14.25" customHeight="1">
      <c r="A37" s="394">
        <v>44697.0</v>
      </c>
      <c r="B37" s="88" t="s">
        <v>199</v>
      </c>
      <c r="C37" s="301" t="s">
        <v>438</v>
      </c>
      <c r="D37" s="88" t="s">
        <v>41</v>
      </c>
      <c r="F37" s="88">
        <v>14.0</v>
      </c>
    </row>
    <row r="38" ht="14.25" customHeight="1">
      <c r="A38" s="394">
        <v>44697.0</v>
      </c>
      <c r="B38" s="88" t="s">
        <v>439</v>
      </c>
      <c r="C38" s="88" t="s">
        <v>440</v>
      </c>
      <c r="D38" s="88" t="s">
        <v>38</v>
      </c>
      <c r="F38" s="88">
        <v>-547.5</v>
      </c>
    </row>
    <row r="39" ht="14.25" customHeight="1">
      <c r="A39" s="394">
        <v>44699.0</v>
      </c>
      <c r="B39" s="88" t="s">
        <v>102</v>
      </c>
      <c r="C39" s="301" t="s">
        <v>438</v>
      </c>
      <c r="D39" s="88" t="s">
        <v>41</v>
      </c>
      <c r="F39" s="88">
        <v>15.0</v>
      </c>
    </row>
    <row r="40" ht="14.25" customHeight="1">
      <c r="A40" s="394">
        <v>44711.0</v>
      </c>
      <c r="B40" s="88" t="s">
        <v>441</v>
      </c>
      <c r="C40" s="88" t="s">
        <v>442</v>
      </c>
      <c r="D40" s="88" t="s">
        <v>23</v>
      </c>
      <c r="F40" s="88">
        <v>-159.58</v>
      </c>
    </row>
    <row r="41" ht="14.25" customHeight="1">
      <c r="A41" s="394">
        <v>44713.0</v>
      </c>
      <c r="B41" s="88" t="s">
        <v>270</v>
      </c>
      <c r="C41" s="301" t="s">
        <v>271</v>
      </c>
      <c r="D41" s="88" t="s">
        <v>10</v>
      </c>
      <c r="F41" s="88">
        <v>15.0</v>
      </c>
    </row>
    <row r="42" ht="14.25" customHeight="1">
      <c r="A42" s="394">
        <v>44739.0</v>
      </c>
      <c r="B42" s="88" t="s">
        <v>90</v>
      </c>
      <c r="C42" s="88" t="s">
        <v>271</v>
      </c>
      <c r="D42" s="88" t="s">
        <v>10</v>
      </c>
      <c r="F42" s="88">
        <v>25.0</v>
      </c>
    </row>
    <row r="43" ht="14.25" customHeight="1">
      <c r="A43" s="394">
        <v>44742.0</v>
      </c>
      <c r="B43" s="301" t="s">
        <v>404</v>
      </c>
      <c r="D43" s="88" t="s">
        <v>32</v>
      </c>
      <c r="F43" s="88">
        <v>-30.0</v>
      </c>
    </row>
    <row r="44" ht="14.25" customHeight="1">
      <c r="A44" s="394">
        <v>44743.0</v>
      </c>
      <c r="B44" s="88" t="s">
        <v>76</v>
      </c>
      <c r="C44" s="88" t="s">
        <v>400</v>
      </c>
      <c r="D44" s="88" t="s">
        <v>10</v>
      </c>
      <c r="F44" s="88">
        <v>15.0</v>
      </c>
      <c r="G44" s="88" t="s">
        <v>401</v>
      </c>
      <c r="H44" s="88" t="s">
        <v>401</v>
      </c>
    </row>
    <row r="45" ht="14.25" customHeight="1">
      <c r="A45" s="394">
        <v>44743.0</v>
      </c>
      <c r="B45" s="88" t="s">
        <v>85</v>
      </c>
      <c r="C45" s="88" t="s">
        <v>443</v>
      </c>
      <c r="D45" s="88" t="s">
        <v>23</v>
      </c>
      <c r="F45" s="88">
        <v>-48.0</v>
      </c>
      <c r="G45" s="88" t="s">
        <v>401</v>
      </c>
      <c r="H45" s="88" t="s">
        <v>401</v>
      </c>
    </row>
    <row r="46" ht="14.25" customHeight="1">
      <c r="A46" s="394">
        <v>44748.0</v>
      </c>
      <c r="B46" s="88" t="s">
        <v>137</v>
      </c>
      <c r="C46" s="88" t="s">
        <v>444</v>
      </c>
      <c r="D46" s="88" t="s">
        <v>21</v>
      </c>
      <c r="F46" s="88">
        <v>-31.03</v>
      </c>
      <c r="G46" s="88" t="s">
        <v>401</v>
      </c>
      <c r="H46" s="88" t="s">
        <v>401</v>
      </c>
    </row>
    <row r="47" ht="14.25" customHeight="1">
      <c r="A47" s="394">
        <v>44748.0</v>
      </c>
      <c r="B47" s="88" t="s">
        <v>445</v>
      </c>
      <c r="C47" s="88" t="s">
        <v>446</v>
      </c>
      <c r="D47" s="88" t="s">
        <v>21</v>
      </c>
      <c r="F47" s="88">
        <v>-36.65</v>
      </c>
      <c r="G47" s="88" t="s">
        <v>401</v>
      </c>
      <c r="H47" s="88" t="s">
        <v>401</v>
      </c>
    </row>
    <row r="48" ht="14.25" customHeight="1">
      <c r="A48" s="394">
        <v>44748.0</v>
      </c>
      <c r="B48" s="88" t="s">
        <v>101</v>
      </c>
      <c r="C48" s="88" t="s">
        <v>447</v>
      </c>
      <c r="D48" s="88" t="s">
        <v>21</v>
      </c>
      <c r="F48" s="88">
        <v>-32.4</v>
      </c>
      <c r="G48" s="88" t="s">
        <v>401</v>
      </c>
      <c r="H48" s="88" t="s">
        <v>401</v>
      </c>
    </row>
    <row r="49" ht="14.25" customHeight="1">
      <c r="A49" s="394">
        <v>44748.0</v>
      </c>
      <c r="B49" s="88" t="s">
        <v>121</v>
      </c>
      <c r="C49" s="88" t="s">
        <v>448</v>
      </c>
      <c r="D49" s="88" t="s">
        <v>21</v>
      </c>
      <c r="F49" s="88">
        <v>-21.4</v>
      </c>
      <c r="G49" s="88" t="s">
        <v>401</v>
      </c>
      <c r="H49" s="88" t="s">
        <v>401</v>
      </c>
    </row>
    <row r="50" ht="14.25" customHeight="1">
      <c r="A50" s="394">
        <v>44774.0</v>
      </c>
      <c r="B50" s="88" t="s">
        <v>76</v>
      </c>
      <c r="C50" s="88" t="s">
        <v>400</v>
      </c>
      <c r="D50" s="88" t="s">
        <v>10</v>
      </c>
      <c r="F50" s="88">
        <v>15.0</v>
      </c>
      <c r="G50" s="88" t="s">
        <v>401</v>
      </c>
      <c r="H50" s="88" t="s">
        <v>401</v>
      </c>
    </row>
    <row r="51" ht="14.25" customHeight="1">
      <c r="A51" s="394">
        <v>44805.0</v>
      </c>
      <c r="B51" s="88" t="s">
        <v>76</v>
      </c>
      <c r="C51" s="88" t="s">
        <v>400</v>
      </c>
      <c r="D51" s="88" t="s">
        <v>10</v>
      </c>
      <c r="F51" s="88">
        <v>15.0</v>
      </c>
      <c r="G51" s="88" t="s">
        <v>401</v>
      </c>
      <c r="H51" s="88" t="s">
        <v>401</v>
      </c>
    </row>
    <row r="52" ht="14.25" customHeight="1">
      <c r="A52" s="394">
        <v>44823.0</v>
      </c>
      <c r="B52" s="88" t="s">
        <v>449</v>
      </c>
      <c r="C52" s="88" t="s">
        <v>450</v>
      </c>
      <c r="D52" s="88" t="s">
        <v>10</v>
      </c>
      <c r="F52" s="88">
        <v>500.0</v>
      </c>
      <c r="G52" s="88" t="s">
        <v>401</v>
      </c>
      <c r="H52" s="88" t="s">
        <v>401</v>
      </c>
    </row>
    <row r="53" ht="14.25" customHeight="1">
      <c r="A53" s="394">
        <v>44824.0</v>
      </c>
      <c r="B53" s="88" t="s">
        <v>73</v>
      </c>
      <c r="C53" s="88" t="s">
        <v>451</v>
      </c>
      <c r="D53" s="88" t="s">
        <v>40</v>
      </c>
      <c r="F53" s="88">
        <v>41.4</v>
      </c>
      <c r="G53" s="88" t="s">
        <v>401</v>
      </c>
      <c r="H53" s="88" t="s">
        <v>401</v>
      </c>
    </row>
    <row r="54" ht="14.25" customHeight="1">
      <c r="A54" s="394">
        <v>44834.0</v>
      </c>
      <c r="C54" s="88" t="s">
        <v>452</v>
      </c>
      <c r="D54" s="88" t="s">
        <v>32</v>
      </c>
      <c r="F54" s="88">
        <v>-30.0</v>
      </c>
      <c r="G54" s="88" t="s">
        <v>401</v>
      </c>
      <c r="H54" s="88" t="s">
        <v>401</v>
      </c>
    </row>
    <row r="55" ht="14.25" customHeight="1">
      <c r="A55" s="394">
        <v>44838.0</v>
      </c>
      <c r="B55" s="88" t="s">
        <v>76</v>
      </c>
      <c r="C55" s="88" t="s">
        <v>400</v>
      </c>
      <c r="D55" s="88" t="s">
        <v>10</v>
      </c>
      <c r="F55" s="88">
        <v>15.0</v>
      </c>
      <c r="G55" s="88" t="s">
        <v>401</v>
      </c>
      <c r="H55" s="88" t="s">
        <v>401</v>
      </c>
    </row>
    <row r="56" ht="14.25" customHeight="1">
      <c r="A56" s="394">
        <v>44838.0</v>
      </c>
      <c r="B56" s="88" t="s">
        <v>422</v>
      </c>
      <c r="C56" s="88" t="s">
        <v>451</v>
      </c>
      <c r="D56" s="88" t="s">
        <v>40</v>
      </c>
      <c r="F56" s="88">
        <v>41.4</v>
      </c>
      <c r="G56" s="88" t="s">
        <v>401</v>
      </c>
      <c r="H56" s="88" t="s">
        <v>401</v>
      </c>
    </row>
    <row r="57" ht="14.25" customHeight="1">
      <c r="A57" s="394">
        <v>44851.0</v>
      </c>
      <c r="B57" s="88" t="s">
        <v>121</v>
      </c>
      <c r="C57" s="88" t="s">
        <v>451</v>
      </c>
      <c r="D57" s="88" t="s">
        <v>40</v>
      </c>
      <c r="F57" s="88">
        <v>41.4</v>
      </c>
      <c r="G57" s="88" t="s">
        <v>401</v>
      </c>
      <c r="H57" s="88" t="s">
        <v>401</v>
      </c>
    </row>
    <row r="58" ht="14.25" customHeight="1">
      <c r="A58" s="394">
        <v>44851.0</v>
      </c>
      <c r="B58" s="88" t="s">
        <v>453</v>
      </c>
      <c r="C58" s="88" t="s">
        <v>454</v>
      </c>
      <c r="D58" s="88" t="s">
        <v>40</v>
      </c>
      <c r="F58" s="88">
        <v>-3.84</v>
      </c>
      <c r="G58" s="88" t="s">
        <v>401</v>
      </c>
      <c r="H58" s="88" t="s">
        <v>401</v>
      </c>
    </row>
    <row r="59" ht="14.25" customHeight="1">
      <c r="A59" s="394">
        <v>44858.0</v>
      </c>
      <c r="B59" s="88" t="s">
        <v>455</v>
      </c>
      <c r="C59" s="88" t="s">
        <v>456</v>
      </c>
      <c r="D59" s="88" t="s">
        <v>40</v>
      </c>
      <c r="F59" s="88">
        <v>-287.36</v>
      </c>
      <c r="G59" s="88" t="s">
        <v>401</v>
      </c>
      <c r="H59" s="88" t="s">
        <v>401</v>
      </c>
    </row>
    <row r="60" ht="14.25" customHeight="1">
      <c r="A60" s="394">
        <v>44858.0</v>
      </c>
      <c r="B60" s="88" t="s">
        <v>457</v>
      </c>
      <c r="C60" s="88" t="s">
        <v>458</v>
      </c>
      <c r="D60" s="88" t="s">
        <v>11</v>
      </c>
      <c r="F60" s="88">
        <v>-1968.22</v>
      </c>
      <c r="G60" s="88" t="s">
        <v>401</v>
      </c>
      <c r="H60" s="88" t="s">
        <v>459</v>
      </c>
    </row>
    <row r="61" ht="14.25" customHeight="1">
      <c r="A61" s="394">
        <v>44858.0</v>
      </c>
      <c r="B61" s="88" t="s">
        <v>137</v>
      </c>
      <c r="C61" s="88" t="s">
        <v>460</v>
      </c>
      <c r="D61" s="88" t="s">
        <v>21</v>
      </c>
      <c r="F61" s="88">
        <v>-24.65</v>
      </c>
      <c r="G61" s="88" t="s">
        <v>401</v>
      </c>
      <c r="H61" s="88" t="s">
        <v>401</v>
      </c>
    </row>
    <row r="62" ht="14.25" customHeight="1">
      <c r="A62" s="394">
        <v>44858.0</v>
      </c>
      <c r="B62" s="88" t="s">
        <v>461</v>
      </c>
      <c r="C62" s="88" t="s">
        <v>462</v>
      </c>
      <c r="D62" s="88" t="s">
        <v>21</v>
      </c>
      <c r="F62" s="88">
        <v>-13.08</v>
      </c>
      <c r="G62" s="88" t="s">
        <v>401</v>
      </c>
      <c r="H62" s="88" t="s">
        <v>401</v>
      </c>
    </row>
    <row r="63" ht="14.25" customHeight="1">
      <c r="A63" s="394">
        <v>44858.0</v>
      </c>
      <c r="B63" s="88" t="s">
        <v>73</v>
      </c>
      <c r="C63" s="88" t="s">
        <v>463</v>
      </c>
      <c r="D63" s="88" t="s">
        <v>21</v>
      </c>
      <c r="F63" s="88">
        <v>-26.15</v>
      </c>
      <c r="G63" s="88" t="s">
        <v>401</v>
      </c>
      <c r="H63" s="88" t="s">
        <v>401</v>
      </c>
    </row>
    <row r="64" ht="14.25" customHeight="1">
      <c r="A64" s="394">
        <v>44858.0</v>
      </c>
      <c r="B64" s="88" t="s">
        <v>157</v>
      </c>
      <c r="C64" s="88" t="s">
        <v>464</v>
      </c>
      <c r="D64" s="88" t="s">
        <v>21</v>
      </c>
      <c r="F64" s="88">
        <v>-28.7</v>
      </c>
      <c r="G64" s="88" t="s">
        <v>401</v>
      </c>
      <c r="H64" s="88" t="s">
        <v>401</v>
      </c>
    </row>
    <row r="65" ht="14.25" customHeight="1">
      <c r="A65" s="394">
        <v>44859.0</v>
      </c>
      <c r="B65" s="88" t="s">
        <v>457</v>
      </c>
      <c r="C65" s="88" t="s">
        <v>465</v>
      </c>
      <c r="D65" s="88" t="s">
        <v>11</v>
      </c>
      <c r="F65" s="88">
        <v>1968.22</v>
      </c>
      <c r="G65" s="88" t="s">
        <v>401</v>
      </c>
      <c r="H65" s="88" t="s">
        <v>459</v>
      </c>
    </row>
    <row r="66" ht="14.25" customHeight="1">
      <c r="A66" s="394">
        <v>44860.0</v>
      </c>
      <c r="B66" s="88" t="s">
        <v>90</v>
      </c>
      <c r="C66" s="88" t="s">
        <v>407</v>
      </c>
      <c r="D66" s="88" t="s">
        <v>10</v>
      </c>
      <c r="F66" s="88">
        <v>25.0</v>
      </c>
      <c r="G66" s="88" t="s">
        <v>401</v>
      </c>
      <c r="H66" s="88" t="s">
        <v>401</v>
      </c>
    </row>
    <row r="67" ht="14.25" customHeight="1">
      <c r="A67" s="394">
        <v>44860.0</v>
      </c>
      <c r="C67" s="88" t="s">
        <v>466</v>
      </c>
      <c r="D67" s="88" t="s">
        <v>32</v>
      </c>
      <c r="F67" s="88">
        <v>-26.97</v>
      </c>
      <c r="G67" s="88" t="s">
        <v>401</v>
      </c>
      <c r="H67" s="88" t="s">
        <v>401</v>
      </c>
    </row>
    <row r="68" ht="14.25" customHeight="1">
      <c r="A68" s="394">
        <v>44860.0</v>
      </c>
      <c r="B68" s="88" t="s">
        <v>457</v>
      </c>
      <c r="C68" s="88" t="s">
        <v>467</v>
      </c>
      <c r="D68" s="88" t="s">
        <v>11</v>
      </c>
      <c r="F68" s="88">
        <v>-1968.22</v>
      </c>
      <c r="G68" s="88" t="s">
        <v>401</v>
      </c>
      <c r="H68" s="88" t="s">
        <v>459</v>
      </c>
    </row>
    <row r="69" ht="14.25" customHeight="1">
      <c r="A69" s="394">
        <v>44865.0</v>
      </c>
      <c r="B69" s="88" t="s">
        <v>468</v>
      </c>
      <c r="C69" s="88" t="s">
        <v>451</v>
      </c>
      <c r="D69" s="88" t="s">
        <v>40</v>
      </c>
      <c r="F69" s="88">
        <v>41.4</v>
      </c>
      <c r="G69" s="88" t="s">
        <v>401</v>
      </c>
      <c r="H69" s="88" t="s">
        <v>401</v>
      </c>
    </row>
    <row r="70" ht="14.25" customHeight="1">
      <c r="A70" s="394">
        <v>44866.0</v>
      </c>
      <c r="B70" s="88" t="s">
        <v>76</v>
      </c>
      <c r="C70" s="88" t="s">
        <v>400</v>
      </c>
      <c r="D70" s="88" t="s">
        <v>10</v>
      </c>
      <c r="F70" s="88">
        <v>15.0</v>
      </c>
      <c r="G70" s="88" t="s">
        <v>401</v>
      </c>
      <c r="H70" s="88" t="s">
        <v>401</v>
      </c>
    </row>
    <row r="71" ht="14.25" customHeight="1">
      <c r="A71" s="394">
        <v>44868.0</v>
      </c>
      <c r="B71" s="88" t="s">
        <v>469</v>
      </c>
      <c r="C71" s="88" t="s">
        <v>470</v>
      </c>
      <c r="D71" s="88" t="s">
        <v>40</v>
      </c>
      <c r="F71" s="88">
        <v>41.4</v>
      </c>
      <c r="G71" s="88" t="s">
        <v>401</v>
      </c>
      <c r="H71" s="88" t="s">
        <v>401</v>
      </c>
    </row>
    <row r="72" ht="14.25" customHeight="1">
      <c r="A72" s="394">
        <v>44868.0</v>
      </c>
      <c r="B72" s="88" t="s">
        <v>137</v>
      </c>
      <c r="C72" s="88" t="s">
        <v>451</v>
      </c>
      <c r="D72" s="88" t="s">
        <v>40</v>
      </c>
      <c r="F72" s="88">
        <v>41.4</v>
      </c>
      <c r="G72" s="88" t="s">
        <v>401</v>
      </c>
      <c r="H72" s="88" t="s">
        <v>401</v>
      </c>
    </row>
    <row r="73" ht="14.25" customHeight="1">
      <c r="A73" s="394">
        <v>44868.0</v>
      </c>
      <c r="B73" s="88" t="s">
        <v>157</v>
      </c>
      <c r="C73" s="88" t="s">
        <v>471</v>
      </c>
      <c r="D73" s="88" t="s">
        <v>40</v>
      </c>
      <c r="F73" s="88">
        <v>41.4</v>
      </c>
      <c r="G73" s="88" t="s">
        <v>401</v>
      </c>
      <c r="H73" s="88" t="s">
        <v>401</v>
      </c>
    </row>
    <row r="74" ht="14.25" customHeight="1">
      <c r="A74" s="394">
        <v>44868.0</v>
      </c>
      <c r="B74" s="88" t="s">
        <v>101</v>
      </c>
      <c r="C74" s="88" t="s">
        <v>472</v>
      </c>
      <c r="D74" s="88" t="s">
        <v>5</v>
      </c>
      <c r="F74" s="88">
        <v>15.0</v>
      </c>
      <c r="G74" s="88" t="s">
        <v>401</v>
      </c>
      <c r="H74" s="88" t="s">
        <v>401</v>
      </c>
    </row>
    <row r="75" ht="14.25" customHeight="1">
      <c r="A75" s="394">
        <v>44868.0</v>
      </c>
      <c r="B75" s="88" t="s">
        <v>88</v>
      </c>
      <c r="C75" s="88" t="s">
        <v>473</v>
      </c>
      <c r="D75" s="88" t="s">
        <v>21</v>
      </c>
      <c r="F75" s="88">
        <v>-17.9</v>
      </c>
      <c r="G75" s="88" t="s">
        <v>401</v>
      </c>
      <c r="H75" s="88" t="s">
        <v>401</v>
      </c>
    </row>
    <row r="76" ht="14.25" customHeight="1">
      <c r="A76" s="394">
        <v>44873.0</v>
      </c>
      <c r="B76" s="88" t="s">
        <v>474</v>
      </c>
      <c r="C76" s="88" t="s">
        <v>475</v>
      </c>
      <c r="D76" s="88" t="s">
        <v>10</v>
      </c>
      <c r="F76" s="88">
        <v>10.0</v>
      </c>
      <c r="G76" s="88" t="s">
        <v>401</v>
      </c>
      <c r="H76" s="88" t="s">
        <v>401</v>
      </c>
    </row>
    <row r="77" ht="14.25" customHeight="1">
      <c r="A77" s="394">
        <v>44879.0</v>
      </c>
      <c r="B77" s="88" t="s">
        <v>79</v>
      </c>
      <c r="C77" s="88" t="s">
        <v>476</v>
      </c>
      <c r="D77" s="88" t="s">
        <v>10</v>
      </c>
      <c r="F77" s="88">
        <v>200.0</v>
      </c>
      <c r="G77" s="88" t="s">
        <v>401</v>
      </c>
      <c r="H77" s="88" t="s">
        <v>401</v>
      </c>
    </row>
    <row r="78" ht="14.25" customHeight="1">
      <c r="A78" s="394">
        <v>44896.0</v>
      </c>
      <c r="B78" s="88" t="s">
        <v>76</v>
      </c>
      <c r="C78" s="88" t="s">
        <v>400</v>
      </c>
      <c r="D78" s="88" t="s">
        <v>10</v>
      </c>
      <c r="F78" s="88">
        <v>15.0</v>
      </c>
      <c r="G78" s="88" t="s">
        <v>401</v>
      </c>
      <c r="H78" s="88" t="s">
        <v>401</v>
      </c>
    </row>
    <row r="79" ht="14.25" customHeight="1">
      <c r="A79" s="394">
        <v>44900.0</v>
      </c>
      <c r="B79" s="88" t="s">
        <v>477</v>
      </c>
      <c r="C79" s="88" t="s">
        <v>478</v>
      </c>
      <c r="D79" s="88" t="s">
        <v>10</v>
      </c>
      <c r="F79" s="88">
        <v>300.0</v>
      </c>
      <c r="G79" s="88" t="s">
        <v>401</v>
      </c>
      <c r="H79" s="88" t="s">
        <v>401</v>
      </c>
    </row>
    <row r="80" ht="14.25" customHeight="1">
      <c r="A80" s="394">
        <v>44903.0</v>
      </c>
      <c r="B80" s="88" t="s">
        <v>479</v>
      </c>
      <c r="C80" s="88" t="s">
        <v>480</v>
      </c>
      <c r="D80" s="88" t="s">
        <v>10</v>
      </c>
      <c r="F80" s="88">
        <v>500.0</v>
      </c>
      <c r="G80" s="88" t="s">
        <v>401</v>
      </c>
      <c r="H80" s="88" t="s">
        <v>401</v>
      </c>
    </row>
    <row r="81" ht="14.25" customHeight="1">
      <c r="A81" s="394">
        <v>44908.0</v>
      </c>
      <c r="B81" s="88" t="s">
        <v>88</v>
      </c>
      <c r="C81" s="88" t="s">
        <v>481</v>
      </c>
      <c r="D81" s="88" t="s">
        <v>11</v>
      </c>
      <c r="F81" s="88">
        <v>200.0</v>
      </c>
      <c r="G81" s="88" t="s">
        <v>401</v>
      </c>
      <c r="H81" s="88" t="s">
        <v>276</v>
      </c>
    </row>
    <row r="82" ht="14.25" customHeight="1">
      <c r="A82" s="394">
        <v>44908.0</v>
      </c>
      <c r="B82" s="88" t="s">
        <v>482</v>
      </c>
      <c r="C82" s="88" t="s">
        <v>483</v>
      </c>
      <c r="D82" s="88" t="s">
        <v>11</v>
      </c>
      <c r="F82" s="88">
        <v>200.0</v>
      </c>
      <c r="G82" s="88" t="s">
        <v>401</v>
      </c>
      <c r="H82" s="88" t="s">
        <v>276</v>
      </c>
    </row>
    <row r="83" ht="14.25" customHeight="1">
      <c r="A83" s="394">
        <v>44914.0</v>
      </c>
      <c r="B83" s="88" t="s">
        <v>484</v>
      </c>
      <c r="C83" s="88" t="s">
        <v>481</v>
      </c>
      <c r="D83" s="88" t="s">
        <v>11</v>
      </c>
      <c r="F83" s="88">
        <v>60.0</v>
      </c>
      <c r="G83" s="88" t="s">
        <v>401</v>
      </c>
      <c r="H83" s="88" t="s">
        <v>276</v>
      </c>
    </row>
    <row r="84" ht="14.25" customHeight="1">
      <c r="A84" s="394">
        <v>44917.0</v>
      </c>
      <c r="B84" s="88" t="s">
        <v>247</v>
      </c>
      <c r="C84" s="88" t="s">
        <v>485</v>
      </c>
      <c r="D84" s="88" t="s">
        <v>23</v>
      </c>
      <c r="F84" s="88">
        <v>-107.10000000000001</v>
      </c>
      <c r="G84" s="88" t="s">
        <v>401</v>
      </c>
      <c r="H84" s="88" t="s">
        <v>401</v>
      </c>
    </row>
    <row r="85" ht="14.25" customHeight="1">
      <c r="A85" s="394">
        <v>44917.0</v>
      </c>
      <c r="C85" s="88" t="s">
        <v>486</v>
      </c>
      <c r="D85" s="88" t="s">
        <v>5</v>
      </c>
      <c r="F85" s="88">
        <v>74.0</v>
      </c>
      <c r="G85" s="88" t="s">
        <v>5</v>
      </c>
      <c r="H85" s="88" t="s">
        <v>401</v>
      </c>
    </row>
    <row r="86" ht="14.25" customHeight="1">
      <c r="A86" s="394">
        <v>44917.0</v>
      </c>
      <c r="B86" s="88" t="s">
        <v>469</v>
      </c>
      <c r="C86" s="88" t="s">
        <v>481</v>
      </c>
      <c r="D86" s="88" t="s">
        <v>11</v>
      </c>
      <c r="F86" s="88">
        <v>30.0</v>
      </c>
      <c r="G86" s="88" t="s">
        <v>401</v>
      </c>
      <c r="H86" s="88" t="s">
        <v>276</v>
      </c>
    </row>
    <row r="87" ht="14.25" customHeight="1">
      <c r="A87" s="394">
        <v>44917.0</v>
      </c>
      <c r="B87" s="88" t="s">
        <v>487</v>
      </c>
      <c r="C87" s="88" t="s">
        <v>488</v>
      </c>
      <c r="D87" s="88" t="s">
        <v>23</v>
      </c>
      <c r="F87" s="88">
        <v>-168.72</v>
      </c>
      <c r="G87" s="88" t="s">
        <v>401</v>
      </c>
      <c r="H87" s="88" t="s">
        <v>401</v>
      </c>
    </row>
    <row r="88" ht="14.25" customHeight="1">
      <c r="A88" s="394">
        <v>44917.0</v>
      </c>
      <c r="B88" s="88" t="s">
        <v>296</v>
      </c>
      <c r="C88" s="88" t="s">
        <v>489</v>
      </c>
      <c r="D88" s="88" t="s">
        <v>41</v>
      </c>
      <c r="F88" s="88">
        <v>-34.22</v>
      </c>
      <c r="G88" s="88" t="s">
        <v>401</v>
      </c>
      <c r="H88" s="88" t="s">
        <v>401</v>
      </c>
    </row>
    <row r="89" ht="14.25" customHeight="1">
      <c r="A89" s="394">
        <v>44917.0</v>
      </c>
      <c r="B89" s="88" t="s">
        <v>469</v>
      </c>
      <c r="C89" s="88" t="s">
        <v>490</v>
      </c>
      <c r="D89" s="88" t="s">
        <v>23</v>
      </c>
      <c r="F89" s="88">
        <v>-85.0</v>
      </c>
      <c r="G89" s="88" t="s">
        <v>401</v>
      </c>
      <c r="H89" s="88" t="s">
        <v>401</v>
      </c>
    </row>
    <row r="90" ht="14.25" customHeight="1">
      <c r="A90" s="394">
        <v>44917.0</v>
      </c>
      <c r="B90" s="88" t="s">
        <v>101</v>
      </c>
      <c r="C90" s="88" t="s">
        <v>491</v>
      </c>
      <c r="D90" s="88" t="s">
        <v>21</v>
      </c>
      <c r="F90" s="88">
        <v>-25.4</v>
      </c>
      <c r="G90" s="88" t="s">
        <v>401</v>
      </c>
      <c r="H90" s="88" t="s">
        <v>401</v>
      </c>
    </row>
    <row r="91" ht="14.25" customHeight="1">
      <c r="A91" s="394">
        <v>44917.0</v>
      </c>
      <c r="B91" s="88" t="s">
        <v>73</v>
      </c>
      <c r="C91" s="88" t="s">
        <v>492</v>
      </c>
      <c r="D91" s="88" t="s">
        <v>493</v>
      </c>
      <c r="F91" s="88">
        <v>-12.0</v>
      </c>
      <c r="G91" s="88" t="s">
        <v>401</v>
      </c>
      <c r="H91" s="88" t="s">
        <v>401</v>
      </c>
    </row>
    <row r="92" ht="14.25" customHeight="1">
      <c r="A92" s="394">
        <v>44917.0</v>
      </c>
      <c r="B92" s="88" t="s">
        <v>73</v>
      </c>
      <c r="C92" s="88" t="s">
        <v>494</v>
      </c>
      <c r="D92" s="88" t="s">
        <v>493</v>
      </c>
      <c r="F92" s="88">
        <v>-13.0</v>
      </c>
      <c r="G92" s="88" t="s">
        <v>401</v>
      </c>
      <c r="H92" s="88" t="s">
        <v>401</v>
      </c>
    </row>
    <row r="93" ht="14.25" customHeight="1">
      <c r="A93" s="394">
        <v>44917.0</v>
      </c>
      <c r="B93" s="88" t="s">
        <v>73</v>
      </c>
      <c r="C93" s="88" t="s">
        <v>495</v>
      </c>
      <c r="D93" s="88" t="s">
        <v>21</v>
      </c>
      <c r="F93" s="88">
        <v>-13.5</v>
      </c>
      <c r="G93" s="88" t="s">
        <v>401</v>
      </c>
      <c r="H93" s="88" t="s">
        <v>401</v>
      </c>
    </row>
    <row r="94" ht="14.25" customHeight="1">
      <c r="A94" s="394">
        <v>44918.0</v>
      </c>
      <c r="B94" s="88" t="s">
        <v>496</v>
      </c>
      <c r="C94" s="88" t="s">
        <v>497</v>
      </c>
      <c r="D94" s="88" t="s">
        <v>5</v>
      </c>
      <c r="F94" s="88">
        <v>-27.0</v>
      </c>
    </row>
    <row r="95" ht="14.25" customHeight="1">
      <c r="A95" s="394">
        <v>44922.0</v>
      </c>
      <c r="B95" s="88" t="s">
        <v>498</v>
      </c>
      <c r="C95" s="88" t="s">
        <v>499</v>
      </c>
      <c r="D95" s="88" t="s">
        <v>10</v>
      </c>
      <c r="F95" s="88">
        <v>15.0</v>
      </c>
      <c r="G95" s="88" t="s">
        <v>401</v>
      </c>
      <c r="H95" s="88" t="s">
        <v>401</v>
      </c>
    </row>
    <row r="96" ht="14.25" customHeight="1">
      <c r="A96" s="394">
        <v>44923.0</v>
      </c>
      <c r="B96" s="88" t="s">
        <v>356</v>
      </c>
      <c r="C96" s="88" t="s">
        <v>500</v>
      </c>
      <c r="D96" s="88" t="s">
        <v>10</v>
      </c>
      <c r="F96" s="88">
        <v>50.0</v>
      </c>
      <c r="G96" s="88" t="s">
        <v>401</v>
      </c>
      <c r="H96" s="88" t="s">
        <v>401</v>
      </c>
    </row>
    <row r="97" ht="14.25" customHeight="1">
      <c r="A97" s="394">
        <v>44923.0</v>
      </c>
      <c r="B97" s="88" t="s">
        <v>501</v>
      </c>
      <c r="C97" s="88" t="s">
        <v>502</v>
      </c>
      <c r="D97" s="88" t="s">
        <v>10</v>
      </c>
      <c r="F97" s="88">
        <v>50.0</v>
      </c>
      <c r="G97" s="88" t="s">
        <v>401</v>
      </c>
      <c r="H97" s="88" t="s">
        <v>401</v>
      </c>
    </row>
    <row r="98" ht="14.25" customHeight="1">
      <c r="A98" s="394">
        <v>44924.0</v>
      </c>
      <c r="B98" s="88" t="s">
        <v>503</v>
      </c>
      <c r="C98" s="88" t="s">
        <v>481</v>
      </c>
      <c r="D98" s="88" t="s">
        <v>11</v>
      </c>
      <c r="F98" s="88">
        <v>50.0</v>
      </c>
      <c r="G98" s="88" t="s">
        <v>401</v>
      </c>
      <c r="H98" s="88" t="s">
        <v>276</v>
      </c>
    </row>
    <row r="99" ht="14.25" customHeight="1">
      <c r="A99" s="394">
        <v>44924.0</v>
      </c>
      <c r="B99" s="88" t="s">
        <v>504</v>
      </c>
      <c r="C99" s="88" t="s">
        <v>505</v>
      </c>
      <c r="D99" s="88" t="s">
        <v>10</v>
      </c>
      <c r="F99" s="88">
        <v>200.0</v>
      </c>
      <c r="G99" s="88" t="s">
        <v>401</v>
      </c>
      <c r="H99" s="88" t="s">
        <v>401</v>
      </c>
    </row>
    <row r="100" ht="14.25" customHeight="1">
      <c r="A100" s="394">
        <v>44924.0</v>
      </c>
      <c r="B100" s="88" t="s">
        <v>504</v>
      </c>
      <c r="C100" s="88" t="s">
        <v>506</v>
      </c>
      <c r="D100" s="88" t="s">
        <v>11</v>
      </c>
      <c r="F100" s="88">
        <v>300.0</v>
      </c>
      <c r="G100" s="88" t="s">
        <v>401</v>
      </c>
      <c r="H100" s="88" t="s">
        <v>276</v>
      </c>
    </row>
    <row r="101" ht="14.25" customHeight="1">
      <c r="A101" s="394">
        <v>44925.0</v>
      </c>
      <c r="B101" s="88" t="s">
        <v>507</v>
      </c>
      <c r="C101" s="88" t="s">
        <v>508</v>
      </c>
      <c r="D101" s="88" t="s">
        <v>5</v>
      </c>
      <c r="F101" s="88">
        <v>-60.0</v>
      </c>
      <c r="G101" s="88" t="s">
        <v>5</v>
      </c>
      <c r="H101" s="88" t="s">
        <v>6</v>
      </c>
    </row>
    <row r="102" ht="14.25" customHeight="1">
      <c r="A102" s="394">
        <v>44925.0</v>
      </c>
      <c r="B102" s="88" t="s">
        <v>509</v>
      </c>
      <c r="C102" s="88" t="s">
        <v>510</v>
      </c>
      <c r="D102" s="88" t="s">
        <v>23</v>
      </c>
      <c r="F102" s="88">
        <v>-1174.77</v>
      </c>
      <c r="G102" s="88" t="s">
        <v>401</v>
      </c>
      <c r="H102" s="88" t="s">
        <v>401</v>
      </c>
    </row>
    <row r="103" ht="14.25" customHeight="1">
      <c r="A103" s="394">
        <v>44925.0</v>
      </c>
      <c r="B103" s="88" t="s">
        <v>509</v>
      </c>
      <c r="C103" s="88" t="s">
        <v>511</v>
      </c>
      <c r="D103" s="88" t="s">
        <v>23</v>
      </c>
      <c r="F103" s="88">
        <v>-748.51</v>
      </c>
      <c r="G103" s="88" t="s">
        <v>401</v>
      </c>
      <c r="H103" s="88" t="s">
        <v>401</v>
      </c>
    </row>
    <row r="104" ht="14.25" customHeight="1">
      <c r="A104" s="394">
        <v>44925.0</v>
      </c>
      <c r="B104" s="88" t="s">
        <v>509</v>
      </c>
      <c r="C104" s="88" t="s">
        <v>512</v>
      </c>
      <c r="D104" s="88" t="s">
        <v>23</v>
      </c>
      <c r="F104" s="88">
        <v>-900.83</v>
      </c>
      <c r="G104" s="88" t="s">
        <v>401</v>
      </c>
      <c r="H104" s="88" t="s">
        <v>401</v>
      </c>
    </row>
    <row r="105" ht="14.25" customHeight="1">
      <c r="A105" s="394">
        <v>44925.0</v>
      </c>
      <c r="C105" s="88" t="s">
        <v>513</v>
      </c>
      <c r="D105" s="88" t="s">
        <v>514</v>
      </c>
      <c r="F105" s="88">
        <v>-30.0</v>
      </c>
      <c r="G105" s="88" t="s">
        <v>401</v>
      </c>
      <c r="H105" s="88" t="s">
        <v>401</v>
      </c>
    </row>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F$1:$F$1000"/>
  <printOptions/>
  <pageMargins bottom="0.787401575" footer="0.0" header="0.0" left="0.7" right="0.7"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86"/>
    <col customWidth="1" min="2" max="2" width="39.43"/>
    <col customWidth="1" min="3" max="3" width="15.57"/>
    <col customWidth="1" min="4" max="4" width="10.71"/>
    <col customWidth="1" min="5" max="5" width="16.43"/>
    <col customWidth="1" min="6" max="6" width="10.71"/>
    <col customWidth="1" min="7" max="7" width="4.71"/>
    <col customWidth="1" min="8" max="8" width="15.14"/>
    <col customWidth="1" min="9" max="20" width="10.71"/>
  </cols>
  <sheetData>
    <row r="1" ht="14.25" customHeight="1">
      <c r="C1" s="1"/>
      <c r="D1" s="2"/>
      <c r="E1" s="1"/>
      <c r="F1" s="2"/>
    </row>
    <row r="2" ht="14.25" customHeight="1">
      <c r="B2" s="3"/>
      <c r="C2" s="4" t="s">
        <v>0</v>
      </c>
      <c r="D2" s="5" t="s">
        <v>1</v>
      </c>
      <c r="E2" s="4" t="s">
        <v>2</v>
      </c>
      <c r="F2" s="6" t="s">
        <v>1</v>
      </c>
      <c r="H2" s="7" t="s">
        <v>3</v>
      </c>
    </row>
    <row r="3" ht="14.25" customHeight="1">
      <c r="B3" s="8" t="s">
        <v>4</v>
      </c>
      <c r="C3" s="9"/>
      <c r="D3" s="10"/>
      <c r="E3" s="9"/>
      <c r="F3" s="11"/>
    </row>
    <row r="4" ht="14.25" customHeight="1">
      <c r="B4" s="12" t="s">
        <v>5</v>
      </c>
      <c r="C4" s="13">
        <f>SUMIFS('Umsätze 2024'!$G$2:$G$123,'Umsätze 2024'!$D$2:$D$123,B4,'Umsätze 2024'!$G$2:$G$123,"&gt;0")</f>
        <v>6590</v>
      </c>
      <c r="D4" s="14">
        <f>C4/$C$49</f>
        <v>0.2517290616</v>
      </c>
      <c r="E4" s="15">
        <f>SUMIFS('Umsätze 2024'!$G$2:$G$123,'Umsätze 2024'!$D$2:D123,$B4,'Umsätze 2024'!$G$2:$G$123,"&lt;0")</f>
        <v>-4642.63</v>
      </c>
      <c r="F4" s="16">
        <f t="shared" ref="F4:F15" si="1">E4/$E$49</f>
        <v>0.2211890562</v>
      </c>
    </row>
    <row r="5" ht="14.25" customHeight="1">
      <c r="B5" s="17" t="s">
        <v>6</v>
      </c>
      <c r="C5" s="18">
        <f>SUMIFS('Umsätze 2024'!$G$2:$G$123,'Umsätze 2024'!$E$2:$E$123,$B5,'Umsätze 2024'!$G$2:$G$123,"&gt;0")</f>
        <v>0</v>
      </c>
      <c r="D5" s="19"/>
      <c r="E5" s="20">
        <f>SUMIF('Umsätze 2024'!E2:E123,B5,'Umsätze 2024'!G2:G123)</f>
        <v>-145</v>
      </c>
      <c r="F5" s="21">
        <f t="shared" si="1"/>
        <v>0.006908242343</v>
      </c>
      <c r="H5" s="22" t="s">
        <v>7</v>
      </c>
    </row>
    <row r="6" ht="14.25" customHeight="1">
      <c r="B6" s="17" t="s">
        <v>8</v>
      </c>
      <c r="C6" s="83">
        <f>SUMIFS('Umsätze 2024'!$G$2:$G$123,'Umsätze 2024'!$E$2:$E$123,$B6,'Umsätze 2024'!$G$2:$G$123,"&gt;0")</f>
        <v>6590</v>
      </c>
      <c r="D6" s="24"/>
      <c r="E6" s="83">
        <f>SUMIFS('Umsätze 2024'!$G$2:$G$123,'Umsätze 2024'!$E$2:E123,$B6,'Umsätze 2024'!$G$2:$G$123,"&lt;0")</f>
        <v>-4497.63</v>
      </c>
      <c r="F6" s="25">
        <f t="shared" si="1"/>
        <v>0.2142808139</v>
      </c>
      <c r="H6" s="22" t="s">
        <v>9</v>
      </c>
    </row>
    <row r="7" ht="14.25" customHeight="1">
      <c r="B7" s="26" t="s">
        <v>10</v>
      </c>
      <c r="C7" s="27">
        <f>SUMIFS('Umsätze 2024'!$G$2:$G$123,'Umsätze 2024'!$D$2:$D$123,$B7,'Umsätze 2024'!$G$2:$G$123,"&gt;0")</f>
        <v>3505</v>
      </c>
      <c r="D7" s="28">
        <f t="shared" ref="D7:D8" si="2">C7/$C$49</f>
        <v>0.133886246</v>
      </c>
      <c r="E7" s="27">
        <f>SUMIFS('Umsätze 2024'!$G$2:$G$123,'Umsätze 2024'!$D$2:$D$123,$B7,'Umsätze 2024'!$G$2:$G$123,"&lt;0")</f>
        <v>0</v>
      </c>
      <c r="F7" s="29">
        <f t="shared" si="1"/>
        <v>0</v>
      </c>
    </row>
    <row r="8" ht="14.25" customHeight="1">
      <c r="B8" s="12" t="s">
        <v>11</v>
      </c>
      <c r="C8" s="30">
        <f>SUMIFS('Umsätze 2024'!$G$2:$G$123,'Umsätze 2024'!$D$2:$D$123,$B8,'Umsätze 2024'!$G$2:$G$123,"&gt;0")</f>
        <v>14483.52</v>
      </c>
      <c r="D8" s="31">
        <f t="shared" si="2"/>
        <v>0.5532508192</v>
      </c>
      <c r="E8" s="30">
        <f>SUMIFS('Umsätze 2024'!$G$2:$G$123,'Umsätze 2024'!$D$2:$D$123,$B8,'Umsätze 2024'!$G$2:$G$123,"&lt;0")</f>
        <v>-12765.49</v>
      </c>
      <c r="F8" s="16">
        <f t="shared" si="1"/>
        <v>0.6081868865</v>
      </c>
      <c r="H8" s="22" t="s">
        <v>12</v>
      </c>
    </row>
    <row r="9" ht="14.25" customHeight="1">
      <c r="B9" s="32" t="s">
        <v>13</v>
      </c>
      <c r="C9" s="18">
        <f>SUMIFS('Umsätze 2024'!$G$2:$G$123,'Umsätze 2024'!$E$2:$E$123,$B9,'Umsätze 2024'!$G$2:$G$123,"&gt;0")</f>
        <v>5634.5</v>
      </c>
      <c r="D9" s="19"/>
      <c r="E9" s="20">
        <f>SUMIFS('Umsätze 2024'!$G$2:$G$123,'Umsätze 2024'!$E$2:$E$123,$B9,'Umsätze 2024'!$G$2:$G$123,"&lt;0")</f>
        <v>-2827.8</v>
      </c>
      <c r="F9" s="21">
        <f t="shared" si="1"/>
        <v>0.1347250186</v>
      </c>
      <c r="H9" s="34" t="s">
        <v>14</v>
      </c>
    </row>
    <row r="10" ht="14.25" customHeight="1">
      <c r="B10" s="32" t="s">
        <v>15</v>
      </c>
      <c r="C10" s="35">
        <f>SUMIFS('Umsätze 2024'!$G$2:$G$123,'Umsätze 2024'!$E$2:$E$123,$B10,'Umsätze 2024'!$G$2:$G$123,"&gt;0")</f>
        <v>3480.02</v>
      </c>
      <c r="D10" s="24"/>
      <c r="E10" s="35">
        <f>SUMIFS('Umsätze 2024'!$G$2:$G$123,'Umsätze 2024'!$E$2:$E$123,$B10,'Umsätze 2024'!$G$2:$G$123,"&lt;0")</f>
        <v>-4407.19</v>
      </c>
      <c r="F10" s="25">
        <f t="shared" si="1"/>
        <v>0.2099719764</v>
      </c>
      <c r="H10" s="34" t="s">
        <v>16</v>
      </c>
    </row>
    <row r="11" ht="14.25" customHeight="1">
      <c r="B11" s="32" t="s">
        <v>17</v>
      </c>
      <c r="C11" s="18">
        <f>SUMIFS('Umsätze 2024'!$G$2:$G$123,'Umsätze 2024'!$E$2:$E$123,$B11,'Umsätze 2024'!$G$2:$G$123,"&gt;0")</f>
        <v>3985</v>
      </c>
      <c r="D11" s="19"/>
      <c r="E11" s="20">
        <f>SUMIFS('Umsätze 2024'!$G$2:$G$123,'Umsätze 2024'!$E$2:$E$123,$B11,'Umsätze 2024'!$G$2:$G$123,"&lt;0")</f>
        <v>-5530.5</v>
      </c>
      <c r="F11" s="21">
        <f t="shared" si="1"/>
        <v>0.2634898916</v>
      </c>
      <c r="H11" s="34" t="s">
        <v>18</v>
      </c>
    </row>
    <row r="12" ht="14.25" customHeight="1">
      <c r="B12" s="32" t="s">
        <v>19</v>
      </c>
      <c r="C12" s="35">
        <f>SUMIFS('Umsätze 2024'!$G$2:$G$123,'Umsätze 2024'!$E$2:$E$123,$B12,'Umsätze 2024'!$G$2:$G$123,"&gt;0")</f>
        <v>1384</v>
      </c>
      <c r="D12" s="24"/>
      <c r="E12" s="35">
        <f>SUMIFS('Umsätze 2024'!$G$2:$G$123,'Umsätze 2024'!$E$2:$E$123,$B12,'Umsätze 2024'!$G$2:$G$123,"&lt;0")</f>
        <v>0</v>
      </c>
      <c r="F12" s="25">
        <f t="shared" si="1"/>
        <v>0</v>
      </c>
      <c r="H12" s="34" t="s">
        <v>20</v>
      </c>
    </row>
    <row r="13" ht="14.25" customHeight="1">
      <c r="B13" s="12" t="s">
        <v>21</v>
      </c>
      <c r="C13" s="27">
        <f>SUMIFS('Umsätze 2024'!$G$2:$G$123,'Umsätze 2024'!$D$2:$D$123,$B13,'Umsätze 2024'!$G$2:$G$123,"&gt;0")</f>
        <v>0</v>
      </c>
      <c r="D13" s="28">
        <f t="shared" ref="D13:D15" si="3">C13/$C$49</f>
        <v>0</v>
      </c>
      <c r="E13" s="27">
        <f>SUMIFS('Umsätze 2024'!$G$2:$G$123,'Umsätze 2024'!$D$2:$D$123,$B13,'Umsätze 2024'!$G$2:$G$123,"&lt;0")</f>
        <v>-304.16</v>
      </c>
      <c r="F13" s="29">
        <f t="shared" si="1"/>
        <v>0.01449111028</v>
      </c>
    </row>
    <row r="14" ht="14.25" customHeight="1">
      <c r="B14" s="12" t="s">
        <v>22</v>
      </c>
      <c r="C14" s="30">
        <f>SUMIFS('Umsätze 2024'!$G$2:$G$123,'Umsätze 2024'!$D$2:$D$123,$B14,'Umsätze 2024'!$G$2:$G$123,"&gt;0")</f>
        <v>0</v>
      </c>
      <c r="D14" s="31">
        <f t="shared" si="3"/>
        <v>0</v>
      </c>
      <c r="E14" s="30">
        <f>SUMIFS('Umsätze 2024'!$G$2:$G$123,'Umsätze 2024'!$D$2:$D$123,$B14,'Umsätze 2024'!$G$2:$G$123,"&lt;0")</f>
        <v>-64.76</v>
      </c>
      <c r="F14" s="16">
        <f t="shared" si="1"/>
        <v>0.00308536396</v>
      </c>
    </row>
    <row r="15" ht="14.25" customHeight="1">
      <c r="B15" s="12" t="s">
        <v>23</v>
      </c>
      <c r="C15" s="27">
        <f>SUMIFS('Umsätze 2024'!$G$2:$G$123,'Umsätze 2024'!$D$2:$D$123,$B15,'Umsätze 2024'!$G$2:$G$123,"&gt;0")</f>
        <v>0</v>
      </c>
      <c r="D15" s="36">
        <f t="shared" si="3"/>
        <v>0</v>
      </c>
      <c r="E15" s="27">
        <f>SUMIFS('Umsätze 2024'!$G$2:$G$123,'Umsätze 2024'!$D$2:$D$123,$B15,'Umsätze 2024'!$G$2:$G$123,"&lt;0")</f>
        <v>-345.88</v>
      </c>
      <c r="F15" s="29">
        <f t="shared" si="1"/>
        <v>0.01647877836</v>
      </c>
    </row>
    <row r="16" ht="14.25" customHeight="1">
      <c r="B16" s="17" t="s">
        <v>24</v>
      </c>
      <c r="C16" s="37">
        <f>SUMIFS('Umsätze 2024'!$G$2:$G$123,'Umsätze 2024'!$D$2:$D$123,$B16,'Umsätze 2024'!$G$2:$G$123,"&gt;0")</f>
        <v>0</v>
      </c>
      <c r="D16" s="24"/>
      <c r="E16" s="35">
        <f>SUMIFS('Umsätze 2024'!$G$2:$G$123,'Umsätze 2024'!$E$2:$E$123,$B16,'Umsätze 2024'!$G$2:$G$123,"&lt;0")</f>
        <v>-61.24</v>
      </c>
      <c r="F16" s="25"/>
    </row>
    <row r="17" ht="14.25" customHeight="1">
      <c r="B17" s="17" t="s">
        <v>25</v>
      </c>
      <c r="C17" s="18">
        <f>SUMIFS('Umsätze 2024'!$G$2:$G$123,'Umsätze 2024'!$D$2:$D$123,$B17,'Umsätze 2024'!$G$2:$G$123,"&gt;0")</f>
        <v>0</v>
      </c>
      <c r="D17" s="19"/>
      <c r="E17" s="20">
        <f>SUMIFS('Umsätze 2024'!$G$2:$G$123,'Umsätze 2024'!$E$2:$E$123,$B17,'Umsätze 2024'!$G$2:$G$123,"&lt;0")</f>
        <v>0</v>
      </c>
      <c r="F17" s="38"/>
    </row>
    <row r="18" ht="14.25" customHeight="1">
      <c r="B18" s="17" t="s">
        <v>26</v>
      </c>
      <c r="C18" s="37">
        <f>SUMIFS('Umsätze 2024'!$G$2:$G$123,'Umsätze 2024'!$D$2:$D$123,$B18,'Umsätze 2024'!$G$2:$G$123,"&gt;0")</f>
        <v>0</v>
      </c>
      <c r="D18" s="24"/>
      <c r="E18" s="35">
        <f>SUMIFS('Umsätze 2024'!$G$2:$G$123,'Umsätze 2024'!$E$2:$E$123,$B18,'Umsätze 2024'!$G$2:$G$123,"&lt;0")</f>
        <v>-140.64</v>
      </c>
      <c r="F18" s="25"/>
    </row>
    <row r="19" ht="14.25" customHeight="1">
      <c r="B19" s="17" t="s">
        <v>27</v>
      </c>
      <c r="C19" s="18">
        <f>SUMIFS('Umsätze 2024'!$G$2:$G$123,'Umsätze 2024'!$D$2:$D$123,$B19,'Umsätze 2024'!$G$2:$G$123,"&gt;0")</f>
        <v>0</v>
      </c>
      <c r="D19" s="19"/>
      <c r="E19" s="20">
        <f>SUMIFS('Umsätze 2024'!$G$2:$G$123,'Umsätze 2024'!$E$2:$E$123,$B19,'Umsätze 2024'!$G$2:$G$123,"&lt;0")</f>
        <v>-144</v>
      </c>
      <c r="F19" s="38"/>
    </row>
    <row r="20" ht="14.25" customHeight="1">
      <c r="B20" s="12" t="s">
        <v>28</v>
      </c>
      <c r="C20" s="30">
        <f>SUMIFS('Umsätze 2024'!$G$2:$G$123,'Umsätze 2024'!$D$2:$D$123,$B20,'Umsätze 2024'!$G$2:$G$123,"&gt;0")</f>
        <v>0</v>
      </c>
      <c r="D20" s="31">
        <f t="shared" ref="D20:D21" si="4">C20/$C$49</f>
        <v>0</v>
      </c>
      <c r="E20" s="30">
        <f>SUMIFS('Umsätze 2024'!$G$2:$G$123,'Umsätze 2024'!$D$2:$D$123,$B20,'Umsätze 2024'!$G$2:$G$123,"&lt;0")</f>
        <v>-549</v>
      </c>
      <c r="F20" s="16">
        <f t="shared" ref="F20:F21" si="5">E20/$E$49</f>
        <v>0.0261560348</v>
      </c>
    </row>
    <row r="21" ht="14.25" customHeight="1">
      <c r="B21" s="12" t="s">
        <v>29</v>
      </c>
      <c r="C21" s="27">
        <f>SUMIFS('Umsätze 2024'!$G$2:$G$123,'Umsätze 2024'!$D$2:$D$123,$B21,'Umsätze 2024'!$G$2:$G$123,"&gt;0")</f>
        <v>0</v>
      </c>
      <c r="D21" s="28">
        <f t="shared" si="4"/>
        <v>0</v>
      </c>
      <c r="E21" s="27">
        <f>SUMIFS('Umsätze 2024'!$G$2:$G$123,'Umsätze 2024'!$D$2:$D$123,$B21,'Umsätze 2024'!$G$2:$G$123,"&lt;0")</f>
        <v>0</v>
      </c>
      <c r="F21" s="29">
        <f t="shared" si="5"/>
        <v>0</v>
      </c>
    </row>
    <row r="22" ht="14.25" customHeight="1">
      <c r="B22" s="39"/>
      <c r="C22" s="15"/>
      <c r="D22" s="14"/>
      <c r="E22" s="15"/>
      <c r="F22" s="16"/>
    </row>
    <row r="23" ht="14.25" customHeight="1">
      <c r="B23" s="40" t="s">
        <v>30</v>
      </c>
      <c r="C23" s="41">
        <f>SUM(C4,C7,C8,C13,C14,C15,C20,C21)</f>
        <v>24578.52</v>
      </c>
      <c r="D23" s="42">
        <f>C23/$C$49</f>
        <v>0.9388661267</v>
      </c>
      <c r="E23" s="41">
        <f>SUM(E4,E7,E8,E13,E14,E15,E20,E21)</f>
        <v>-18671.92</v>
      </c>
      <c r="F23" s="43">
        <f>E23/$E$49</f>
        <v>0.8895872301</v>
      </c>
    </row>
    <row r="24" ht="14.25" customHeight="1">
      <c r="B24" s="39"/>
      <c r="C24" s="15"/>
      <c r="D24" s="14"/>
      <c r="E24" s="15"/>
      <c r="F24" s="16"/>
    </row>
    <row r="25" ht="14.25" customHeight="1">
      <c r="B25" s="8" t="s">
        <v>31</v>
      </c>
      <c r="C25" s="9"/>
      <c r="D25" s="44"/>
      <c r="E25" s="9"/>
      <c r="F25" s="45"/>
    </row>
    <row r="26" ht="14.25" customHeight="1">
      <c r="B26" s="12" t="s">
        <v>32</v>
      </c>
      <c r="C26" s="30">
        <f>SUMIFS('Umsätze 2024'!$G$2:$G$123,'Umsätze 2024'!$D$2:$D$123,$B26,'Umsätze 2024'!$G$2:$G$123,"&gt;0")</f>
        <v>0</v>
      </c>
      <c r="D26" s="31">
        <f t="shared" ref="D26:D29" si="6">C26/$C$49</f>
        <v>0</v>
      </c>
      <c r="E26" s="30">
        <f>SUMIFS('Umsätze 2024'!$G$2:$G$123,'Umsätze 2024'!$D$2:$D$123,$B26,'Umsätze 2024'!$G$2:$G$123,"&lt;0")</f>
        <v>-185</v>
      </c>
      <c r="F26" s="46">
        <f t="shared" ref="F26:F29" si="7">E26/$E$49</f>
        <v>0.008813964369</v>
      </c>
    </row>
    <row r="27" ht="14.25" customHeight="1">
      <c r="B27" s="12" t="s">
        <v>33</v>
      </c>
      <c r="C27" s="27">
        <f>SUMIFS('Umsätze 2024'!$G$2:$G$123,'Umsätze 2024'!$D$2:$D$123,$B27,'Umsätze 2024'!$G$2:$G$123,"&gt;0")</f>
        <v>0</v>
      </c>
      <c r="D27" s="28">
        <f t="shared" si="6"/>
        <v>0</v>
      </c>
      <c r="E27" s="27">
        <f>SUMIFS('Umsätze 2024'!$G$2:$G$123,'Umsätze 2024'!$D$2:$D$123,$B27,'Umsätze 2024'!$G$2:$G$123,"&lt;0")</f>
        <v>0</v>
      </c>
      <c r="F27" s="29">
        <f t="shared" si="7"/>
        <v>0</v>
      </c>
    </row>
    <row r="28" ht="14.25" customHeight="1">
      <c r="B28" s="12" t="s">
        <v>34</v>
      </c>
      <c r="C28" s="30">
        <f>SUMIFS('Umsätze 2024'!$G$2:$G$123,'Umsätze 2024'!$D$2:$D$123,$B28,'Umsätze 2024'!$G$2:$G$123,"&gt;0")</f>
        <v>0</v>
      </c>
      <c r="D28" s="31">
        <f t="shared" si="6"/>
        <v>0</v>
      </c>
      <c r="E28" s="30">
        <v>-1100.0</v>
      </c>
      <c r="F28" s="46">
        <f t="shared" si="7"/>
        <v>0.05240735571</v>
      </c>
      <c r="H28" s="22" t="s">
        <v>35</v>
      </c>
    </row>
    <row r="29" ht="14.25" customHeight="1">
      <c r="B29" s="12" t="s">
        <v>36</v>
      </c>
      <c r="C29" s="27">
        <f>SUMIFS('Umsätze 2024'!$G$2:$G$123,'Umsätze 2024'!$D$2:$D$123,$B29,'Umsätze 2024'!$G$2:$G$123,"&gt;0")</f>
        <v>0</v>
      </c>
      <c r="D29" s="28">
        <f t="shared" si="6"/>
        <v>0</v>
      </c>
      <c r="E29" s="27">
        <f>SUMIFS('Umsätze 2024'!$G$3:$G$123,'Umsätze 2024'!$D$3:$D$123,$B27,'Umsätze 2024'!$G$3:$G$123,"&lt;0")</f>
        <v>0</v>
      </c>
      <c r="F29" s="29">
        <f t="shared" si="7"/>
        <v>0</v>
      </c>
    </row>
    <row r="30" ht="14.25" customHeight="1">
      <c r="B30" s="39"/>
      <c r="C30" s="15"/>
      <c r="D30" s="14"/>
      <c r="E30" s="15"/>
      <c r="F30" s="16"/>
    </row>
    <row r="31" ht="14.25" customHeight="1">
      <c r="B31" s="40" t="s">
        <v>30</v>
      </c>
      <c r="C31" s="41">
        <f>SUM(C26:C29)</f>
        <v>0</v>
      </c>
      <c r="D31" s="42">
        <f>C31/$C$49</f>
        <v>0</v>
      </c>
      <c r="E31" s="41">
        <f>SUM(E26:E29)-E28</f>
        <v>-185</v>
      </c>
      <c r="F31" s="43">
        <f>E31/$E$49</f>
        <v>0.008813964369</v>
      </c>
    </row>
    <row r="32" ht="14.25" customHeight="1">
      <c r="B32" s="39"/>
      <c r="C32" s="15"/>
      <c r="D32" s="14"/>
      <c r="E32" s="15"/>
      <c r="F32" s="16"/>
    </row>
    <row r="33" ht="14.25" customHeight="1">
      <c r="B33" s="8" t="s">
        <v>37</v>
      </c>
      <c r="C33" s="9"/>
      <c r="D33" s="44"/>
      <c r="E33" s="9"/>
      <c r="F33" s="45"/>
    </row>
    <row r="34" ht="14.25" customHeight="1">
      <c r="B34" s="12" t="s">
        <v>38</v>
      </c>
      <c r="C34" s="30">
        <f>SUMIFS('Umsätze 2024'!$G$2:$G$123,'Umsätze 2024'!$D$2:$D$123,$B34,'Umsätze 2024'!$G$2:$G$123,"&gt;0")</f>
        <v>520</v>
      </c>
      <c r="D34" s="31">
        <f t="shared" ref="D34:D38" si="8">C34/$C$49</f>
        <v>0.01986329469</v>
      </c>
      <c r="E34" s="30">
        <f>SUMIFS('Umsätze 2024'!$G$2:$G$123,'Umsätze 2024'!$D$2:$D$123,$B34,'Umsätze 2024'!$G$2:$G$123,"&lt;0")</f>
        <v>-644.5</v>
      </c>
      <c r="F34" s="46">
        <f t="shared" ref="F34:F38" si="9">E34/$E$49</f>
        <v>0.03070594614</v>
      </c>
    </row>
    <row r="35" ht="14.25" customHeight="1">
      <c r="B35" s="47" t="s">
        <v>39</v>
      </c>
      <c r="C35" s="27">
        <f>SUMIFS('Umsätze 2024'!$G$2:$G$123,'Umsätze 2024'!$D$2:$D$123,$B35,'Umsätze 2024'!$G$2:$G$123,"&gt;0")</f>
        <v>1052.42</v>
      </c>
      <c r="D35" s="28">
        <f t="shared" si="8"/>
        <v>0.04020101654</v>
      </c>
      <c r="E35" s="27">
        <f>SUMIFS('Umsätze 2024'!$G$2:$G$123,'Umsätze 2024'!$D$2:$D$123,$B35,'Umsätze 2024'!$G$2:$G$123,"&lt;0")</f>
        <v>-1488</v>
      </c>
      <c r="F35" s="29">
        <f t="shared" si="9"/>
        <v>0.07089285935</v>
      </c>
    </row>
    <row r="36" ht="14.25" customHeight="1">
      <c r="B36" s="12" t="s">
        <v>40</v>
      </c>
      <c r="C36" s="30">
        <f>SUMIFS('Umsätze 2024'!$G$2:$G$123,'Umsätze 2024'!$D$2:$D$123,$B36,'Umsätze 2024'!$G$2:$G$123,"&gt;0")</f>
        <v>0</v>
      </c>
      <c r="D36" s="31">
        <f t="shared" si="8"/>
        <v>0</v>
      </c>
      <c r="E36" s="30">
        <f>SUMIFS('Umsätze 2024'!$G$2:$G$123,'Umsätze 2024'!$D$2:$D$123,$B36,'Umsätze 2024'!$G$2:$G$123,"&lt;0")</f>
        <v>0</v>
      </c>
      <c r="F36" s="46">
        <f t="shared" si="9"/>
        <v>0</v>
      </c>
    </row>
    <row r="37" ht="14.25" customHeight="1">
      <c r="B37" s="26" t="s">
        <v>41</v>
      </c>
      <c r="C37" s="27">
        <f>SUMIFS('Umsätze 2024'!$G$2:$G$123,'Umsätze 2024'!$D$2:$D$123,$B37,'Umsätze 2024'!$G$2:$G$123,"&gt;0")</f>
        <v>0</v>
      </c>
      <c r="D37" s="28">
        <f t="shared" si="8"/>
        <v>0</v>
      </c>
      <c r="E37" s="27">
        <f>SUMIFS('Umsätze 2024'!$G$2:$G$123,'Umsätze 2024'!$D$2:$D$123,$B37,'Umsätze 2024'!$G$2:$G$123,"&lt;0")</f>
        <v>0</v>
      </c>
      <c r="F37" s="29">
        <f t="shared" si="9"/>
        <v>0</v>
      </c>
    </row>
    <row r="38" ht="14.25" customHeight="1">
      <c r="B38" s="12" t="s">
        <v>29</v>
      </c>
      <c r="C38" s="30">
        <f>SUMIFS('Umsätze 2024'!$G$2:$G$123,'Umsätze 2024'!$D$2:$D$123,$B38,'Umsätze 2024'!$G$2:$G$123,"&gt;0")</f>
        <v>0</v>
      </c>
      <c r="D38" s="31">
        <f t="shared" si="8"/>
        <v>0</v>
      </c>
      <c r="E38" s="30">
        <f>SUMIFS('Umsätze 2024'!$G$2:$G$123,'Umsätze 2024'!$D$2:$D$123,$B38,'Umsätze 2024'!$G$2:$G$123,"&lt;0")</f>
        <v>0</v>
      </c>
      <c r="F38" s="46">
        <f t="shared" si="9"/>
        <v>0</v>
      </c>
    </row>
    <row r="39" ht="14.25" customHeight="1">
      <c r="B39" s="39"/>
      <c r="C39" s="48"/>
      <c r="D39" s="49"/>
      <c r="E39" s="48"/>
      <c r="F39" s="50"/>
    </row>
    <row r="40" ht="14.25" customHeight="1">
      <c r="B40" s="40" t="s">
        <v>30</v>
      </c>
      <c r="C40" s="51">
        <f>SUM(C34:C38)</f>
        <v>1572.42</v>
      </c>
      <c r="D40" s="52">
        <f>C40/$C$49</f>
        <v>0.06006431124</v>
      </c>
      <c r="E40" s="51">
        <f>SUM(E34:E38)</f>
        <v>-2132.5</v>
      </c>
      <c r="F40" s="53">
        <f>E40/$E$49</f>
        <v>0.1015988055</v>
      </c>
    </row>
    <row r="41" ht="14.25" customHeight="1">
      <c r="B41" s="39"/>
      <c r="C41" s="27"/>
      <c r="D41" s="28"/>
      <c r="E41" s="27"/>
      <c r="F41" s="29"/>
    </row>
    <row r="42" ht="14.25" customHeight="1">
      <c r="B42" s="8" t="s">
        <v>42</v>
      </c>
      <c r="C42" s="54"/>
      <c r="D42" s="55"/>
      <c r="E42" s="54"/>
      <c r="F42" s="56"/>
    </row>
    <row r="43" ht="14.25" customHeight="1">
      <c r="B43" s="47" t="s">
        <v>43</v>
      </c>
      <c r="C43" s="48">
        <f>SUMIFS('Umsätze 2024'!$G$2:$G$123,'Umsätze 2024'!$D$2:$D$123,$B43,'Umsätze 2024'!$G$2:$G$123,"&gt;0")</f>
        <v>28</v>
      </c>
      <c r="D43" s="49">
        <f>C43/C49</f>
        <v>0.001069562022</v>
      </c>
      <c r="E43" s="48">
        <f>SUMIFS('Umsätze 2024'!$G$2:$G$123,'Umsätze 2024'!$D$2:$D$123,$B43,'Umsätze 2024'!$G$2:$G$123,"&lt;0")</f>
        <v>0</v>
      </c>
      <c r="F43" s="50"/>
    </row>
    <row r="44" ht="14.25" customHeight="1">
      <c r="B44" s="47" t="s">
        <v>44</v>
      </c>
      <c r="C44" s="30">
        <f>SUMIFS('Umsätze 2024'!$G$3:$G$123,'Umsätze 2024'!$D$3:$D$123,$B44,'Umsätze 2024'!$G$3:$G$123,"&gt;0")</f>
        <v>0</v>
      </c>
      <c r="D44" s="31">
        <f>C44/C49</f>
        <v>0</v>
      </c>
      <c r="E44" s="30">
        <f>SUMIFS('Umsätze 2024'!$G$3:$G$123,'Umsätze 2024'!$D$3:$D$123,$B44,'Umsätze 2024'!$G$3:$G$123,"&lt;0")</f>
        <v>0</v>
      </c>
      <c r="F44" s="46"/>
    </row>
    <row r="45" ht="14.25" customHeight="1">
      <c r="B45" s="26"/>
      <c r="C45" s="48"/>
      <c r="D45" s="49"/>
      <c r="E45" s="48"/>
      <c r="F45" s="50"/>
    </row>
    <row r="46" ht="14.25" customHeight="1">
      <c r="B46" s="26"/>
      <c r="C46" s="30"/>
      <c r="D46" s="31"/>
      <c r="E46" s="30"/>
      <c r="F46" s="46"/>
    </row>
    <row r="47" ht="14.25" customHeight="1">
      <c r="B47" s="40" t="s">
        <v>30</v>
      </c>
      <c r="C47" s="57">
        <f>SUM(C43:C44)</f>
        <v>28</v>
      </c>
      <c r="D47" s="58">
        <f>C47/$C$49</f>
        <v>0.001069562022</v>
      </c>
      <c r="E47" s="57">
        <f>SUM(E43:E44)</f>
        <v>0</v>
      </c>
      <c r="F47" s="59">
        <f>E47/$E$49</f>
        <v>0</v>
      </c>
    </row>
    <row r="48" ht="14.25" customHeight="1">
      <c r="B48" s="39"/>
      <c r="C48" s="30"/>
      <c r="D48" s="31"/>
      <c r="E48" s="30"/>
      <c r="F48" s="46"/>
    </row>
    <row r="49" ht="14.25" customHeight="1">
      <c r="B49" s="3" t="s">
        <v>45</v>
      </c>
      <c r="C49" s="60">
        <f>SUM(C23,C31,C40,C47)</f>
        <v>26178.94</v>
      </c>
      <c r="D49" s="61">
        <f>C49/$C$49</f>
        <v>1</v>
      </c>
      <c r="E49" s="60">
        <f>SUM(E23,E31,E40,E47)</f>
        <v>-20989.42</v>
      </c>
      <c r="F49" s="62">
        <f>E49/$E$49</f>
        <v>1</v>
      </c>
    </row>
    <row r="50" ht="14.25" customHeight="1">
      <c r="C50" s="1"/>
      <c r="D50" s="2"/>
      <c r="E50" s="1"/>
      <c r="F50" s="2"/>
    </row>
    <row r="51" ht="14.25" customHeight="1">
      <c r="B51" s="8"/>
      <c r="C51" s="63" t="s">
        <v>46</v>
      </c>
      <c r="D51" s="2"/>
      <c r="E51" s="1"/>
      <c r="F51" s="2"/>
    </row>
    <row r="52" ht="14.25" customHeight="1">
      <c r="B52" s="64" t="s">
        <v>47</v>
      </c>
      <c r="C52" s="65">
        <v>8585.39</v>
      </c>
      <c r="D52" s="2"/>
      <c r="E52" s="1"/>
      <c r="F52" s="2"/>
      <c r="H52" s="22" t="s">
        <v>48</v>
      </c>
    </row>
    <row r="53" ht="14.25" customHeight="1">
      <c r="B53" s="66" t="s">
        <v>49</v>
      </c>
      <c r="C53" s="67">
        <f>C49</f>
        <v>26178.94</v>
      </c>
      <c r="D53" s="2"/>
      <c r="E53" s="1"/>
      <c r="F53" s="2"/>
    </row>
    <row r="54" ht="14.25" customHeight="1">
      <c r="B54" s="64" t="s">
        <v>50</v>
      </c>
      <c r="C54" s="68">
        <f>E49</f>
        <v>-20989.42</v>
      </c>
      <c r="D54" s="2"/>
      <c r="E54" s="1"/>
      <c r="F54" s="2"/>
    </row>
    <row r="55" ht="14.25" customHeight="1">
      <c r="B55" s="69"/>
      <c r="C55" s="67"/>
      <c r="D55" s="2"/>
      <c r="E55" s="70"/>
      <c r="F55" s="2"/>
    </row>
    <row r="56" ht="14.25" customHeight="1">
      <c r="B56" s="71" t="s">
        <v>51</v>
      </c>
      <c r="C56" s="72">
        <f>C52+C53+C54</f>
        <v>13774.91</v>
      </c>
      <c r="D56" s="2"/>
      <c r="E56" s="1"/>
      <c r="F56" s="2"/>
      <c r="G56" s="1"/>
      <c r="H56" s="22" t="s">
        <v>52</v>
      </c>
    </row>
    <row r="57" ht="14.25" customHeight="1">
      <c r="C57" s="1"/>
      <c r="D57" s="2"/>
      <c r="E57" s="1"/>
      <c r="F57" s="2"/>
    </row>
    <row r="58" ht="14.25" customHeight="1">
      <c r="B58" s="8" t="s">
        <v>53</v>
      </c>
      <c r="C58" s="73"/>
      <c r="D58" s="2"/>
      <c r="E58" s="1"/>
      <c r="F58" s="2"/>
    </row>
    <row r="59" ht="14.25" customHeight="1">
      <c r="B59" s="74" t="s">
        <v>54</v>
      </c>
      <c r="C59" s="67">
        <v>1300.0</v>
      </c>
      <c r="D59" s="2"/>
      <c r="E59" s="1"/>
      <c r="F59" s="2"/>
    </row>
    <row r="60" ht="14.25" customHeight="1">
      <c r="B60" s="75" t="s">
        <v>55</v>
      </c>
      <c r="C60" s="68">
        <v>1075.0</v>
      </c>
      <c r="D60" s="2"/>
      <c r="E60" s="1"/>
      <c r="F60" s="2"/>
    </row>
    <row r="61" ht="14.25" customHeight="1">
      <c r="B61" s="76" t="s">
        <v>56</v>
      </c>
      <c r="C61" s="77">
        <v>1100.0</v>
      </c>
      <c r="D61" s="2"/>
      <c r="E61" s="1"/>
      <c r="F61" s="2"/>
      <c r="H61" s="22" t="s">
        <v>57</v>
      </c>
    </row>
    <row r="62" ht="14.25" customHeight="1">
      <c r="B62" s="78" t="s">
        <v>58</v>
      </c>
      <c r="C62" s="65">
        <v>1100.0</v>
      </c>
      <c r="D62" s="2"/>
      <c r="E62" s="1"/>
      <c r="F62" s="2"/>
      <c r="H62" s="22" t="s">
        <v>59</v>
      </c>
    </row>
    <row r="63" ht="14.25" customHeight="1">
      <c r="B63" s="79"/>
      <c r="C63" s="80"/>
      <c r="D63" s="2"/>
      <c r="E63" s="1"/>
      <c r="F63" s="2"/>
    </row>
    <row r="64" ht="14.25" customHeight="1">
      <c r="B64" s="81" t="s">
        <v>60</v>
      </c>
      <c r="C64" s="82">
        <f>C56-SUM(C59:C62)</f>
        <v>9199.91</v>
      </c>
      <c r="D64" s="2"/>
      <c r="E64" s="1"/>
      <c r="F64" s="2"/>
    </row>
    <row r="65" ht="14.25" customHeight="1">
      <c r="C65" s="1"/>
      <c r="D65" s="2"/>
      <c r="E65" s="1"/>
      <c r="F65" s="2"/>
    </row>
    <row r="66" ht="14.25" customHeight="1">
      <c r="C66" s="1"/>
      <c r="D66" s="2"/>
      <c r="E66" s="1"/>
      <c r="F66" s="2"/>
    </row>
    <row r="67" ht="14.25" customHeight="1">
      <c r="C67" s="1"/>
      <c r="D67" s="2"/>
      <c r="E67" s="1"/>
      <c r="F67" s="2"/>
    </row>
    <row r="68" ht="14.25" customHeight="1">
      <c r="C68" s="1"/>
      <c r="D68" s="2"/>
      <c r="E68" s="1"/>
      <c r="F68" s="2"/>
    </row>
    <row r="69" ht="14.25" customHeight="1">
      <c r="C69" s="1"/>
      <c r="D69" s="2"/>
      <c r="E69" s="1"/>
      <c r="F69" s="2"/>
    </row>
    <row r="70" ht="14.25" customHeight="1">
      <c r="C70" s="1"/>
      <c r="D70" s="2"/>
      <c r="E70" s="1"/>
      <c r="F70" s="2"/>
    </row>
    <row r="71" ht="14.25" customHeight="1">
      <c r="C71" s="1"/>
      <c r="D71" s="2"/>
      <c r="E71" s="1"/>
      <c r="F71" s="2"/>
    </row>
    <row r="72" ht="14.25" customHeight="1">
      <c r="C72" s="1"/>
      <c r="D72" s="2"/>
      <c r="E72" s="1"/>
      <c r="F72" s="2"/>
    </row>
    <row r="73" ht="14.25" customHeight="1">
      <c r="C73" s="1"/>
      <c r="D73" s="2"/>
      <c r="E73" s="1"/>
      <c r="F73" s="2"/>
    </row>
    <row r="74" ht="14.25" customHeight="1">
      <c r="C74" s="1"/>
      <c r="D74" s="2"/>
      <c r="E74" s="1"/>
      <c r="F74" s="2"/>
    </row>
    <row r="75" ht="14.25" customHeight="1">
      <c r="C75" s="1"/>
      <c r="D75" s="2"/>
      <c r="E75" s="1"/>
      <c r="F75" s="2"/>
    </row>
    <row r="76" ht="14.25" customHeight="1">
      <c r="C76" s="1"/>
      <c r="D76" s="2"/>
      <c r="E76" s="1"/>
      <c r="F76" s="2"/>
    </row>
    <row r="77" ht="14.25" customHeight="1">
      <c r="C77" s="1"/>
      <c r="D77" s="2"/>
      <c r="E77" s="1"/>
      <c r="F77" s="2"/>
    </row>
    <row r="78" ht="14.25" customHeight="1">
      <c r="C78" s="1"/>
      <c r="D78" s="2"/>
      <c r="E78" s="1"/>
      <c r="F78" s="2"/>
    </row>
    <row r="79" ht="14.25" customHeight="1">
      <c r="C79" s="1"/>
      <c r="D79" s="2"/>
      <c r="E79" s="1"/>
      <c r="F79" s="2"/>
    </row>
    <row r="80" ht="14.25" customHeight="1">
      <c r="C80" s="1"/>
      <c r="D80" s="2"/>
      <c r="E80" s="1"/>
      <c r="F80" s="2"/>
    </row>
    <row r="81" ht="14.25" customHeight="1">
      <c r="C81" s="1"/>
      <c r="D81" s="2"/>
      <c r="E81" s="1"/>
      <c r="F81" s="2"/>
    </row>
    <row r="82" ht="14.25" customHeight="1">
      <c r="C82" s="1"/>
      <c r="D82" s="2"/>
      <c r="E82" s="1"/>
      <c r="F82" s="2"/>
    </row>
    <row r="83" ht="14.25" customHeight="1">
      <c r="C83" s="1"/>
      <c r="D83" s="2"/>
      <c r="E83" s="1"/>
      <c r="F83" s="2"/>
    </row>
    <row r="84" ht="14.25" customHeight="1">
      <c r="C84" s="1"/>
      <c r="D84" s="2"/>
      <c r="E84" s="1"/>
      <c r="F84" s="2"/>
    </row>
    <row r="85" ht="14.25" customHeight="1">
      <c r="C85" s="1"/>
      <c r="D85" s="2"/>
      <c r="E85" s="1"/>
      <c r="F85" s="2"/>
    </row>
    <row r="86" ht="14.25" customHeight="1">
      <c r="C86" s="1"/>
      <c r="D86" s="2"/>
      <c r="E86" s="1"/>
      <c r="F86" s="2"/>
    </row>
    <row r="87" ht="14.25" customHeight="1">
      <c r="C87" s="1"/>
      <c r="D87" s="2"/>
      <c r="E87" s="1"/>
      <c r="F87" s="2"/>
    </row>
    <row r="88" ht="14.25" customHeight="1">
      <c r="C88" s="1"/>
      <c r="D88" s="2"/>
      <c r="E88" s="1"/>
      <c r="F88" s="2"/>
    </row>
    <row r="89" ht="14.25" customHeight="1">
      <c r="C89" s="1"/>
      <c r="D89" s="2"/>
      <c r="E89" s="1"/>
      <c r="F89" s="2"/>
    </row>
    <row r="90" ht="14.25" customHeight="1">
      <c r="C90" s="1"/>
      <c r="D90" s="2"/>
      <c r="E90" s="1"/>
      <c r="F90" s="2"/>
    </row>
    <row r="91" ht="14.25" customHeight="1">
      <c r="C91" s="1"/>
      <c r="D91" s="2"/>
      <c r="E91" s="1"/>
      <c r="F91" s="2"/>
    </row>
    <row r="92" ht="14.25" customHeight="1">
      <c r="C92" s="1"/>
      <c r="D92" s="2"/>
      <c r="E92" s="1"/>
      <c r="F92" s="2"/>
    </row>
    <row r="93" ht="14.25" customHeight="1">
      <c r="C93" s="1"/>
      <c r="D93" s="2"/>
      <c r="E93" s="1"/>
      <c r="F93" s="2"/>
    </row>
    <row r="94" ht="14.25" customHeight="1">
      <c r="C94" s="1"/>
      <c r="D94" s="2"/>
      <c r="E94" s="1"/>
      <c r="F94" s="2"/>
    </row>
    <row r="95" ht="14.25" customHeight="1">
      <c r="C95" s="1"/>
      <c r="D95" s="2"/>
      <c r="E95" s="1"/>
      <c r="F95" s="2"/>
    </row>
    <row r="96" ht="14.25" customHeight="1">
      <c r="C96" s="1"/>
      <c r="D96" s="2"/>
      <c r="E96" s="1"/>
      <c r="F96" s="2"/>
    </row>
    <row r="97" ht="14.25" customHeight="1">
      <c r="C97" s="1"/>
      <c r="D97" s="2"/>
      <c r="E97" s="1"/>
      <c r="F97" s="2"/>
    </row>
    <row r="98" ht="14.25" customHeight="1">
      <c r="C98" s="1"/>
      <c r="D98" s="2"/>
      <c r="E98" s="1"/>
      <c r="F98" s="2"/>
    </row>
    <row r="99" ht="14.25" customHeight="1">
      <c r="C99" s="1"/>
      <c r="D99" s="2"/>
      <c r="E99" s="1"/>
      <c r="F99" s="2"/>
    </row>
    <row r="100" ht="14.25" customHeight="1">
      <c r="C100" s="1"/>
      <c r="D100" s="2"/>
      <c r="E100" s="1"/>
      <c r="F100" s="2"/>
    </row>
    <row r="101" ht="14.25" customHeight="1">
      <c r="C101" s="1"/>
      <c r="D101" s="2"/>
      <c r="E101" s="1"/>
      <c r="F101" s="2"/>
    </row>
    <row r="102" ht="14.25" customHeight="1">
      <c r="C102" s="1"/>
      <c r="D102" s="2"/>
      <c r="E102" s="1"/>
      <c r="F102" s="2"/>
    </row>
    <row r="103" ht="14.25" customHeight="1">
      <c r="C103" s="1"/>
      <c r="D103" s="2"/>
      <c r="E103" s="1"/>
      <c r="F103" s="2"/>
    </row>
    <row r="104" ht="14.25" customHeight="1">
      <c r="C104" s="1"/>
      <c r="D104" s="2"/>
      <c r="E104" s="1"/>
      <c r="F104" s="2"/>
    </row>
    <row r="105" ht="14.25" customHeight="1">
      <c r="C105" s="1"/>
      <c r="D105" s="2"/>
      <c r="E105" s="1"/>
      <c r="F105" s="2"/>
    </row>
    <row r="106" ht="14.25" customHeight="1">
      <c r="C106" s="1"/>
      <c r="D106" s="2"/>
      <c r="E106" s="1"/>
      <c r="F106" s="2"/>
    </row>
    <row r="107" ht="14.25" customHeight="1">
      <c r="C107" s="1"/>
      <c r="D107" s="2"/>
      <c r="E107" s="1"/>
      <c r="F107" s="2"/>
    </row>
    <row r="108" ht="14.25" customHeight="1">
      <c r="C108" s="1"/>
      <c r="D108" s="2"/>
      <c r="E108" s="1"/>
      <c r="F108" s="2"/>
    </row>
    <row r="109" ht="14.25" customHeight="1">
      <c r="C109" s="1"/>
      <c r="D109" s="2"/>
      <c r="E109" s="1"/>
      <c r="F109" s="2"/>
    </row>
    <row r="110" ht="14.25" customHeight="1">
      <c r="C110" s="1"/>
      <c r="D110" s="2"/>
      <c r="E110" s="1"/>
      <c r="F110" s="2"/>
    </row>
    <row r="111" ht="14.25" customHeight="1">
      <c r="C111" s="1"/>
      <c r="D111" s="2"/>
      <c r="E111" s="1"/>
      <c r="F111" s="2"/>
    </row>
    <row r="112" ht="14.25" customHeight="1">
      <c r="C112" s="1"/>
      <c r="D112" s="2"/>
      <c r="E112" s="1"/>
      <c r="F112" s="2"/>
    </row>
    <row r="113" ht="14.25" customHeight="1">
      <c r="C113" s="1"/>
      <c r="D113" s="2"/>
      <c r="E113" s="1"/>
      <c r="F113" s="2"/>
    </row>
    <row r="114" ht="14.25" customHeight="1">
      <c r="C114" s="1"/>
      <c r="D114" s="2"/>
      <c r="E114" s="1"/>
      <c r="F114" s="2"/>
    </row>
    <row r="115" ht="14.25" customHeight="1">
      <c r="C115" s="1"/>
      <c r="D115" s="2"/>
      <c r="E115" s="1"/>
      <c r="F115" s="2"/>
    </row>
    <row r="116" ht="14.25" customHeight="1">
      <c r="C116" s="1"/>
      <c r="D116" s="2"/>
      <c r="E116" s="1"/>
      <c r="F116" s="2"/>
    </row>
    <row r="117" ht="14.25" customHeight="1">
      <c r="C117" s="1"/>
      <c r="D117" s="2"/>
      <c r="E117" s="1"/>
      <c r="F117" s="2"/>
    </row>
    <row r="118" ht="14.25" customHeight="1">
      <c r="C118" s="1"/>
      <c r="D118" s="2"/>
      <c r="E118" s="1"/>
      <c r="F118" s="2"/>
    </row>
    <row r="119" ht="14.25" customHeight="1">
      <c r="C119" s="1"/>
      <c r="D119" s="2"/>
      <c r="E119" s="1"/>
      <c r="F119" s="2"/>
    </row>
    <row r="120" ht="14.25" customHeight="1">
      <c r="C120" s="1"/>
      <c r="D120" s="2"/>
      <c r="E120" s="1"/>
      <c r="F120" s="2"/>
    </row>
    <row r="121" ht="14.25" customHeight="1">
      <c r="C121" s="1"/>
      <c r="D121" s="2"/>
      <c r="E121" s="1"/>
      <c r="F121" s="2"/>
    </row>
    <row r="122" ht="14.25" customHeight="1">
      <c r="C122" s="1"/>
      <c r="D122" s="2"/>
      <c r="E122" s="1"/>
      <c r="F122" s="2"/>
    </row>
    <row r="123" ht="14.25" customHeight="1">
      <c r="C123" s="1"/>
      <c r="D123" s="2"/>
      <c r="E123" s="1"/>
      <c r="F123" s="2"/>
    </row>
    <row r="124" ht="14.25" customHeight="1">
      <c r="C124" s="1"/>
      <c r="D124" s="2"/>
      <c r="E124" s="1"/>
      <c r="F124" s="2"/>
    </row>
    <row r="125" ht="14.25" customHeight="1">
      <c r="C125" s="1"/>
      <c r="D125" s="2"/>
      <c r="E125" s="1"/>
      <c r="F125" s="2"/>
    </row>
    <row r="126" ht="14.25" customHeight="1">
      <c r="C126" s="1"/>
      <c r="D126" s="2"/>
      <c r="E126" s="1"/>
      <c r="F126" s="2"/>
    </row>
    <row r="127" ht="14.25" customHeight="1">
      <c r="C127" s="1"/>
      <c r="D127" s="2"/>
      <c r="E127" s="1"/>
      <c r="F127" s="2"/>
    </row>
    <row r="128" ht="14.25" customHeight="1">
      <c r="C128" s="1"/>
      <c r="D128" s="2"/>
      <c r="E128" s="1"/>
      <c r="F128" s="2"/>
    </row>
    <row r="129" ht="14.25" customHeight="1">
      <c r="C129" s="1"/>
      <c r="D129" s="2"/>
      <c r="E129" s="1"/>
      <c r="F129" s="2"/>
    </row>
    <row r="130" ht="14.25" customHeight="1">
      <c r="C130" s="1"/>
      <c r="D130" s="2"/>
      <c r="E130" s="1"/>
      <c r="F130" s="2"/>
    </row>
    <row r="131" ht="14.25" customHeight="1">
      <c r="C131" s="1"/>
      <c r="D131" s="2"/>
      <c r="E131" s="1"/>
      <c r="F131" s="2"/>
    </row>
    <row r="132" ht="14.25" customHeight="1">
      <c r="C132" s="1"/>
      <c r="D132" s="2"/>
      <c r="E132" s="1"/>
      <c r="F132" s="2"/>
    </row>
    <row r="133" ht="14.25" customHeight="1">
      <c r="C133" s="1"/>
      <c r="D133" s="2"/>
      <c r="E133" s="1"/>
      <c r="F133" s="2"/>
    </row>
    <row r="134" ht="14.25" customHeight="1">
      <c r="C134" s="1"/>
      <c r="D134" s="2"/>
      <c r="E134" s="1"/>
      <c r="F134" s="2"/>
    </row>
    <row r="135" ht="14.25" customHeight="1">
      <c r="C135" s="1"/>
      <c r="D135" s="2"/>
      <c r="E135" s="1"/>
      <c r="F135" s="2"/>
    </row>
    <row r="136" ht="14.25" customHeight="1">
      <c r="C136" s="1"/>
      <c r="D136" s="2"/>
      <c r="E136" s="1"/>
      <c r="F136" s="2"/>
    </row>
    <row r="137" ht="14.25" customHeight="1">
      <c r="C137" s="1"/>
      <c r="D137" s="2"/>
      <c r="E137" s="1"/>
      <c r="F137" s="2"/>
    </row>
    <row r="138" ht="14.25" customHeight="1">
      <c r="C138" s="1"/>
      <c r="D138" s="2"/>
      <c r="E138" s="1"/>
      <c r="F138" s="2"/>
    </row>
    <row r="139" ht="14.25" customHeight="1">
      <c r="C139" s="1"/>
      <c r="D139" s="2"/>
      <c r="E139" s="1"/>
      <c r="F139" s="2"/>
    </row>
    <row r="140" ht="14.25" customHeight="1">
      <c r="C140" s="1"/>
      <c r="D140" s="2"/>
      <c r="E140" s="1"/>
      <c r="F140" s="2"/>
    </row>
    <row r="141" ht="14.25" customHeight="1">
      <c r="C141" s="1"/>
      <c r="D141" s="2"/>
      <c r="E141" s="1"/>
      <c r="F141" s="2"/>
    </row>
    <row r="142" ht="14.25" customHeight="1">
      <c r="C142" s="1"/>
      <c r="D142" s="2"/>
      <c r="E142" s="1"/>
      <c r="F142" s="2"/>
    </row>
    <row r="143" ht="14.25" customHeight="1">
      <c r="C143" s="1"/>
      <c r="D143" s="2"/>
      <c r="E143" s="1"/>
      <c r="F143" s="2"/>
    </row>
    <row r="144" ht="14.25" customHeight="1">
      <c r="C144" s="1"/>
      <c r="D144" s="2"/>
      <c r="E144" s="1"/>
      <c r="F144" s="2"/>
    </row>
    <row r="145" ht="14.25" customHeight="1">
      <c r="C145" s="1"/>
      <c r="D145" s="2"/>
      <c r="E145" s="1"/>
      <c r="F145" s="2"/>
    </row>
    <row r="146" ht="14.25" customHeight="1">
      <c r="C146" s="1"/>
      <c r="D146" s="2"/>
      <c r="E146" s="1"/>
      <c r="F146" s="2"/>
    </row>
    <row r="147" ht="14.25" customHeight="1">
      <c r="C147" s="1"/>
      <c r="D147" s="2"/>
      <c r="E147" s="1"/>
      <c r="F147" s="2"/>
    </row>
    <row r="148" ht="14.25" customHeight="1">
      <c r="C148" s="1"/>
      <c r="D148" s="2"/>
      <c r="E148" s="1"/>
      <c r="F148" s="2"/>
    </row>
    <row r="149" ht="14.25" customHeight="1">
      <c r="C149" s="1"/>
      <c r="D149" s="2"/>
      <c r="E149" s="1"/>
      <c r="F149" s="2"/>
    </row>
    <row r="150" ht="14.25" customHeight="1">
      <c r="C150" s="1"/>
      <c r="D150" s="2"/>
      <c r="E150" s="1"/>
      <c r="F150" s="2"/>
    </row>
    <row r="151" ht="14.25" customHeight="1">
      <c r="C151" s="1"/>
      <c r="D151" s="2"/>
      <c r="E151" s="1"/>
      <c r="F151" s="2"/>
    </row>
    <row r="152" ht="14.25" customHeight="1">
      <c r="C152" s="1"/>
      <c r="D152" s="2"/>
      <c r="E152" s="1"/>
      <c r="F152" s="2"/>
    </row>
    <row r="153" ht="14.25" customHeight="1">
      <c r="C153" s="1"/>
      <c r="D153" s="2"/>
      <c r="E153" s="1"/>
      <c r="F153" s="2"/>
    </row>
    <row r="154" ht="14.25" customHeight="1">
      <c r="C154" s="1"/>
      <c r="D154" s="2"/>
      <c r="E154" s="1"/>
      <c r="F154" s="2"/>
    </row>
    <row r="155" ht="14.25" customHeight="1">
      <c r="C155" s="1"/>
      <c r="D155" s="2"/>
      <c r="E155" s="1"/>
      <c r="F155" s="2"/>
    </row>
    <row r="156" ht="14.25" customHeight="1">
      <c r="C156" s="1"/>
      <c r="D156" s="2"/>
      <c r="E156" s="1"/>
      <c r="F156" s="2"/>
    </row>
    <row r="157" ht="14.25" customHeight="1">
      <c r="C157" s="1"/>
      <c r="D157" s="2"/>
      <c r="E157" s="1"/>
      <c r="F157" s="2"/>
    </row>
    <row r="158" ht="14.25" customHeight="1">
      <c r="C158" s="1"/>
      <c r="D158" s="2"/>
      <c r="E158" s="1"/>
      <c r="F158" s="2"/>
    </row>
    <row r="159" ht="14.25" customHeight="1">
      <c r="C159" s="1"/>
      <c r="D159" s="2"/>
      <c r="E159" s="1"/>
      <c r="F159" s="2"/>
    </row>
    <row r="160" ht="14.25" customHeight="1">
      <c r="C160" s="1"/>
      <c r="D160" s="2"/>
      <c r="E160" s="1"/>
      <c r="F160" s="2"/>
    </row>
    <row r="161" ht="14.25" customHeight="1">
      <c r="C161" s="1"/>
      <c r="D161" s="2"/>
      <c r="E161" s="1"/>
      <c r="F161" s="2"/>
    </row>
    <row r="162" ht="14.25" customHeight="1">
      <c r="C162" s="1"/>
      <c r="D162" s="2"/>
      <c r="E162" s="1"/>
      <c r="F162" s="2"/>
    </row>
    <row r="163" ht="14.25" customHeight="1">
      <c r="C163" s="1"/>
      <c r="D163" s="2"/>
      <c r="E163" s="1"/>
      <c r="F163" s="2"/>
    </row>
    <row r="164" ht="14.25" customHeight="1">
      <c r="C164" s="1"/>
      <c r="D164" s="2"/>
      <c r="E164" s="1"/>
      <c r="F164" s="2"/>
    </row>
    <row r="165" ht="14.25" customHeight="1">
      <c r="C165" s="1"/>
      <c r="D165" s="2"/>
      <c r="E165" s="1"/>
      <c r="F165" s="2"/>
    </row>
    <row r="166" ht="14.25" customHeight="1">
      <c r="C166" s="1"/>
      <c r="D166" s="2"/>
      <c r="E166" s="1"/>
      <c r="F166" s="2"/>
    </row>
    <row r="167" ht="14.25" customHeight="1">
      <c r="C167" s="1"/>
      <c r="D167" s="2"/>
      <c r="E167" s="1"/>
      <c r="F167" s="2"/>
    </row>
    <row r="168" ht="14.25" customHeight="1">
      <c r="C168" s="1"/>
      <c r="D168" s="2"/>
      <c r="E168" s="1"/>
      <c r="F168" s="2"/>
    </row>
    <row r="169" ht="14.25" customHeight="1">
      <c r="C169" s="1"/>
      <c r="D169" s="2"/>
      <c r="E169" s="1"/>
      <c r="F169" s="2"/>
    </row>
    <row r="170" ht="14.25" customHeight="1">
      <c r="C170" s="1"/>
      <c r="D170" s="2"/>
      <c r="E170" s="1"/>
      <c r="F170" s="2"/>
    </row>
    <row r="171" ht="14.25" customHeight="1">
      <c r="C171" s="1"/>
      <c r="D171" s="2"/>
      <c r="E171" s="1"/>
      <c r="F171" s="2"/>
    </row>
    <row r="172" ht="14.25" customHeight="1">
      <c r="C172" s="1"/>
      <c r="D172" s="2"/>
      <c r="E172" s="1"/>
      <c r="F172" s="2"/>
    </row>
    <row r="173" ht="14.25" customHeight="1">
      <c r="C173" s="1"/>
      <c r="D173" s="2"/>
      <c r="E173" s="1"/>
      <c r="F173" s="2"/>
    </row>
    <row r="174" ht="14.25" customHeight="1">
      <c r="C174" s="1"/>
      <c r="D174" s="2"/>
      <c r="E174" s="1"/>
      <c r="F174" s="2"/>
    </row>
    <row r="175" ht="14.25" customHeight="1">
      <c r="C175" s="1"/>
      <c r="D175" s="2"/>
      <c r="E175" s="1"/>
      <c r="F175" s="2"/>
    </row>
    <row r="176" ht="14.25" customHeight="1">
      <c r="C176" s="1"/>
      <c r="D176" s="2"/>
      <c r="E176" s="1"/>
      <c r="F176" s="2"/>
    </row>
    <row r="177" ht="14.25" customHeight="1">
      <c r="C177" s="1"/>
      <c r="D177" s="2"/>
      <c r="E177" s="1"/>
      <c r="F177" s="2"/>
    </row>
    <row r="178" ht="14.25" customHeight="1">
      <c r="C178" s="1"/>
      <c r="D178" s="2"/>
      <c r="E178" s="1"/>
      <c r="F178" s="2"/>
    </row>
    <row r="179" ht="14.25" customHeight="1">
      <c r="C179" s="1"/>
      <c r="D179" s="2"/>
      <c r="E179" s="1"/>
      <c r="F179" s="2"/>
    </row>
    <row r="180" ht="14.25" customHeight="1">
      <c r="C180" s="1"/>
      <c r="D180" s="2"/>
      <c r="E180" s="1"/>
      <c r="F180" s="2"/>
    </row>
    <row r="181" ht="14.25" customHeight="1">
      <c r="C181" s="1"/>
      <c r="D181" s="2"/>
      <c r="E181" s="1"/>
      <c r="F181" s="2"/>
    </row>
    <row r="182" ht="14.25" customHeight="1">
      <c r="C182" s="1"/>
      <c r="D182" s="2"/>
      <c r="E182" s="1"/>
      <c r="F182" s="2"/>
    </row>
    <row r="183" ht="14.25" customHeight="1">
      <c r="C183" s="1"/>
      <c r="D183" s="2"/>
      <c r="E183" s="1"/>
      <c r="F183" s="2"/>
    </row>
    <row r="184" ht="14.25" customHeight="1">
      <c r="C184" s="1"/>
      <c r="D184" s="2"/>
      <c r="E184" s="1"/>
      <c r="F184" s="2"/>
    </row>
    <row r="185" ht="14.25" customHeight="1">
      <c r="C185" s="1"/>
      <c r="D185" s="2"/>
      <c r="E185" s="1"/>
      <c r="F185" s="2"/>
    </row>
    <row r="186" ht="14.25" customHeight="1">
      <c r="C186" s="1"/>
      <c r="D186" s="2"/>
      <c r="E186" s="1"/>
      <c r="F186" s="2"/>
    </row>
    <row r="187" ht="14.25" customHeight="1">
      <c r="C187" s="1"/>
      <c r="D187" s="2"/>
      <c r="E187" s="1"/>
      <c r="F187" s="2"/>
    </row>
    <row r="188" ht="14.25" customHeight="1">
      <c r="C188" s="1"/>
      <c r="D188" s="2"/>
      <c r="E188" s="1"/>
      <c r="F188" s="2"/>
    </row>
    <row r="189" ht="14.25" customHeight="1">
      <c r="C189" s="1"/>
      <c r="D189" s="2"/>
      <c r="E189" s="1"/>
      <c r="F189" s="2"/>
    </row>
    <row r="190" ht="14.25" customHeight="1">
      <c r="C190" s="1"/>
      <c r="D190" s="2"/>
      <c r="E190" s="1"/>
      <c r="F190" s="2"/>
    </row>
    <row r="191" ht="14.25" customHeight="1">
      <c r="C191" s="1"/>
      <c r="D191" s="2"/>
      <c r="E191" s="1"/>
      <c r="F191" s="2"/>
    </row>
    <row r="192" ht="14.25" customHeight="1">
      <c r="C192" s="1"/>
      <c r="D192" s="2"/>
      <c r="E192" s="1"/>
      <c r="F192" s="2"/>
    </row>
    <row r="193" ht="14.25" customHeight="1">
      <c r="C193" s="1"/>
      <c r="D193" s="2"/>
      <c r="E193" s="1"/>
      <c r="F193" s="2"/>
    </row>
    <row r="194" ht="14.25" customHeight="1">
      <c r="C194" s="1"/>
      <c r="D194" s="2"/>
      <c r="E194" s="1"/>
      <c r="F194" s="2"/>
    </row>
    <row r="195" ht="14.25" customHeight="1">
      <c r="C195" s="1"/>
      <c r="D195" s="2"/>
      <c r="E195" s="1"/>
      <c r="F195" s="2"/>
    </row>
    <row r="196" ht="14.25" customHeight="1">
      <c r="C196" s="1"/>
      <c r="D196" s="2"/>
      <c r="E196" s="1"/>
      <c r="F196" s="2"/>
    </row>
    <row r="197" ht="14.25" customHeight="1">
      <c r="C197" s="1"/>
      <c r="D197" s="2"/>
      <c r="E197" s="1"/>
      <c r="F197" s="2"/>
    </row>
    <row r="198" ht="14.25" customHeight="1">
      <c r="C198" s="1"/>
      <c r="D198" s="2"/>
      <c r="E198" s="1"/>
      <c r="F198" s="2"/>
    </row>
    <row r="199" ht="14.25" customHeight="1">
      <c r="C199" s="1"/>
      <c r="D199" s="2"/>
      <c r="E199" s="1"/>
      <c r="F199" s="2"/>
    </row>
    <row r="200" ht="14.25" customHeight="1">
      <c r="C200" s="1"/>
      <c r="D200" s="2"/>
      <c r="E200" s="1"/>
      <c r="F200" s="2"/>
    </row>
    <row r="201" ht="14.25" customHeight="1">
      <c r="C201" s="1"/>
      <c r="D201" s="2"/>
      <c r="E201" s="1"/>
      <c r="F201" s="2"/>
    </row>
    <row r="202" ht="14.25" customHeight="1">
      <c r="C202" s="1"/>
      <c r="D202" s="2"/>
      <c r="E202" s="1"/>
      <c r="F202" s="2"/>
    </row>
    <row r="203" ht="14.25" customHeight="1">
      <c r="C203" s="1"/>
      <c r="D203" s="2"/>
      <c r="E203" s="1"/>
      <c r="F203" s="2"/>
    </row>
    <row r="204" ht="14.25" customHeight="1">
      <c r="C204" s="1"/>
      <c r="D204" s="2"/>
      <c r="E204" s="1"/>
      <c r="F204" s="2"/>
    </row>
    <row r="205" ht="14.25" customHeight="1">
      <c r="C205" s="1"/>
      <c r="D205" s="2"/>
      <c r="E205" s="1"/>
      <c r="F205" s="2"/>
    </row>
    <row r="206" ht="14.25" customHeight="1">
      <c r="C206" s="1"/>
      <c r="D206" s="2"/>
      <c r="E206" s="1"/>
      <c r="F206" s="2"/>
    </row>
    <row r="207" ht="14.25" customHeight="1">
      <c r="C207" s="1"/>
      <c r="D207" s="2"/>
      <c r="E207" s="1"/>
      <c r="F207" s="2"/>
    </row>
    <row r="208" ht="14.25" customHeight="1">
      <c r="C208" s="1"/>
      <c r="D208" s="2"/>
      <c r="E208" s="1"/>
      <c r="F208" s="2"/>
    </row>
    <row r="209" ht="14.25" customHeight="1">
      <c r="C209" s="1"/>
      <c r="D209" s="2"/>
      <c r="E209" s="1"/>
      <c r="F209" s="2"/>
    </row>
    <row r="210" ht="14.25" customHeight="1">
      <c r="C210" s="1"/>
      <c r="D210" s="2"/>
      <c r="E210" s="1"/>
      <c r="F210" s="2"/>
    </row>
    <row r="211" ht="14.25" customHeight="1">
      <c r="C211" s="1"/>
      <c r="D211" s="2"/>
      <c r="E211" s="1"/>
      <c r="F211" s="2"/>
    </row>
    <row r="212" ht="14.25" customHeight="1">
      <c r="C212" s="1"/>
      <c r="D212" s="2"/>
      <c r="E212" s="1"/>
      <c r="F212" s="2"/>
    </row>
    <row r="213" ht="14.25" customHeight="1">
      <c r="C213" s="1"/>
      <c r="D213" s="2"/>
      <c r="E213" s="1"/>
      <c r="F213" s="2"/>
    </row>
    <row r="214" ht="14.25" customHeight="1">
      <c r="C214" s="1"/>
      <c r="D214" s="2"/>
      <c r="E214" s="1"/>
      <c r="F214" s="2"/>
    </row>
    <row r="215" ht="14.25" customHeight="1">
      <c r="C215" s="1"/>
      <c r="D215" s="2"/>
      <c r="E215" s="1"/>
      <c r="F215" s="2"/>
    </row>
    <row r="216" ht="14.25" customHeight="1">
      <c r="C216" s="1"/>
      <c r="D216" s="2"/>
      <c r="E216" s="1"/>
      <c r="F216" s="2"/>
    </row>
    <row r="217" ht="14.25" customHeight="1">
      <c r="C217" s="1"/>
      <c r="D217" s="2"/>
      <c r="E217" s="1"/>
      <c r="F217" s="2"/>
    </row>
    <row r="218" ht="14.25" customHeight="1">
      <c r="C218" s="1"/>
      <c r="D218" s="2"/>
      <c r="E218" s="1"/>
      <c r="F218" s="2"/>
    </row>
    <row r="219" ht="14.25" customHeight="1">
      <c r="C219" s="1"/>
      <c r="D219" s="2"/>
      <c r="E219" s="1"/>
      <c r="F219" s="2"/>
    </row>
    <row r="220" ht="14.25" customHeight="1">
      <c r="C220" s="1"/>
      <c r="D220" s="2"/>
      <c r="E220" s="1"/>
      <c r="F220" s="2"/>
    </row>
    <row r="221" ht="14.25" customHeight="1">
      <c r="C221" s="1"/>
      <c r="D221" s="2"/>
      <c r="E221" s="1"/>
      <c r="F221" s="2"/>
    </row>
    <row r="222" ht="14.25" customHeight="1">
      <c r="C222" s="1"/>
      <c r="D222" s="2"/>
      <c r="E222" s="1"/>
      <c r="F222" s="2"/>
    </row>
    <row r="223" ht="14.25" customHeight="1">
      <c r="C223" s="1"/>
      <c r="D223" s="2"/>
      <c r="E223" s="1"/>
      <c r="F223" s="2"/>
    </row>
    <row r="224" ht="14.25" customHeight="1">
      <c r="C224" s="1"/>
      <c r="D224" s="2"/>
      <c r="E224" s="1"/>
      <c r="F224" s="2"/>
    </row>
    <row r="225" ht="14.25" customHeight="1">
      <c r="C225" s="1"/>
      <c r="D225" s="2"/>
      <c r="E225" s="1"/>
      <c r="F225" s="2"/>
    </row>
    <row r="226" ht="14.25" customHeight="1">
      <c r="C226" s="1"/>
      <c r="D226" s="2"/>
      <c r="E226" s="1"/>
      <c r="F226" s="2"/>
    </row>
    <row r="227" ht="14.25" customHeight="1">
      <c r="C227" s="1"/>
      <c r="D227" s="2"/>
      <c r="E227" s="1"/>
      <c r="F227" s="2"/>
    </row>
    <row r="228" ht="14.25" customHeight="1">
      <c r="C228" s="1"/>
      <c r="D228" s="2"/>
      <c r="E228" s="1"/>
      <c r="F228" s="2"/>
    </row>
    <row r="229" ht="14.25" customHeight="1">
      <c r="C229" s="1"/>
      <c r="D229" s="2"/>
      <c r="E229" s="1"/>
      <c r="F229" s="2"/>
    </row>
    <row r="230" ht="14.25" customHeight="1">
      <c r="C230" s="1"/>
      <c r="D230" s="2"/>
      <c r="E230" s="1"/>
      <c r="F230" s="2"/>
    </row>
    <row r="231" ht="14.25" customHeight="1">
      <c r="C231" s="1"/>
      <c r="D231" s="2"/>
      <c r="E231" s="1"/>
      <c r="F231" s="2"/>
    </row>
    <row r="232" ht="14.25" customHeight="1">
      <c r="C232" s="1"/>
      <c r="D232" s="2"/>
      <c r="E232" s="1"/>
      <c r="F232" s="2"/>
    </row>
    <row r="233" ht="14.25" customHeight="1">
      <c r="C233" s="1"/>
      <c r="D233" s="2"/>
      <c r="E233" s="1"/>
      <c r="F233" s="2"/>
    </row>
    <row r="234" ht="14.25" customHeight="1">
      <c r="C234" s="1"/>
      <c r="D234" s="2"/>
      <c r="E234" s="1"/>
      <c r="F234" s="2"/>
    </row>
    <row r="235" ht="14.25" customHeight="1">
      <c r="C235" s="1"/>
      <c r="D235" s="2"/>
      <c r="E235" s="1"/>
      <c r="F235" s="2"/>
    </row>
    <row r="236" ht="14.25" customHeight="1">
      <c r="C236" s="1"/>
      <c r="D236" s="2"/>
      <c r="E236" s="1"/>
      <c r="F236" s="2"/>
    </row>
    <row r="237" ht="14.25" customHeight="1">
      <c r="C237" s="1"/>
      <c r="D237" s="2"/>
      <c r="E237" s="1"/>
      <c r="F237" s="2"/>
    </row>
    <row r="238" ht="14.25" customHeight="1">
      <c r="C238" s="1"/>
      <c r="D238" s="2"/>
      <c r="E238" s="1"/>
      <c r="F238" s="2"/>
    </row>
    <row r="239" ht="14.25" customHeight="1">
      <c r="C239" s="1"/>
      <c r="D239" s="2"/>
      <c r="E239" s="1"/>
      <c r="F239" s="2"/>
    </row>
    <row r="240" ht="14.25" customHeight="1">
      <c r="C240" s="1"/>
      <c r="D240" s="2"/>
      <c r="E240" s="1"/>
      <c r="F240" s="2"/>
    </row>
    <row r="241" ht="14.25" customHeight="1">
      <c r="C241" s="1"/>
      <c r="D241" s="2"/>
      <c r="E241" s="1"/>
      <c r="F241" s="2"/>
    </row>
    <row r="242" ht="14.25" customHeight="1">
      <c r="C242" s="1"/>
      <c r="D242" s="2"/>
      <c r="E242" s="1"/>
      <c r="F242" s="2"/>
    </row>
    <row r="243" ht="14.25" customHeight="1">
      <c r="C243" s="1"/>
      <c r="D243" s="2"/>
      <c r="E243" s="1"/>
      <c r="F243" s="2"/>
    </row>
    <row r="244" ht="14.25" customHeight="1">
      <c r="C244" s="1"/>
      <c r="D244" s="2"/>
      <c r="E244" s="1"/>
      <c r="F244" s="2"/>
    </row>
    <row r="245" ht="14.25" customHeight="1">
      <c r="C245" s="1"/>
      <c r="D245" s="2"/>
      <c r="E245" s="1"/>
      <c r="F245" s="2"/>
    </row>
    <row r="246" ht="14.25" customHeight="1">
      <c r="C246" s="1"/>
      <c r="D246" s="2"/>
      <c r="E246" s="1"/>
      <c r="F246" s="2"/>
    </row>
    <row r="247" ht="14.25" customHeight="1">
      <c r="C247" s="1"/>
      <c r="D247" s="2"/>
      <c r="E247" s="1"/>
      <c r="F247" s="2"/>
    </row>
    <row r="248" ht="14.25" customHeight="1">
      <c r="C248" s="1"/>
      <c r="D248" s="2"/>
      <c r="E248" s="1"/>
      <c r="F248" s="2"/>
    </row>
    <row r="249" ht="14.25" customHeight="1">
      <c r="C249" s="1"/>
      <c r="D249" s="2"/>
      <c r="E249" s="1"/>
      <c r="F249" s="2"/>
    </row>
    <row r="250" ht="14.25" customHeight="1">
      <c r="C250" s="1"/>
      <c r="D250" s="2"/>
      <c r="E250" s="1"/>
      <c r="F250" s="2"/>
    </row>
    <row r="251" ht="14.25" customHeight="1">
      <c r="C251" s="1"/>
      <c r="D251" s="2"/>
      <c r="E251" s="1"/>
      <c r="F251" s="2"/>
    </row>
    <row r="252" ht="14.25" customHeight="1">
      <c r="C252" s="1"/>
      <c r="D252" s="2"/>
      <c r="E252" s="1"/>
      <c r="F252" s="2"/>
    </row>
    <row r="253" ht="14.25" customHeight="1">
      <c r="C253" s="1"/>
      <c r="D253" s="2"/>
      <c r="E253" s="1"/>
      <c r="F253" s="2"/>
    </row>
    <row r="254" ht="14.25" customHeight="1">
      <c r="C254" s="1"/>
      <c r="D254" s="2"/>
      <c r="E254" s="1"/>
      <c r="F254" s="2"/>
    </row>
    <row r="255" ht="14.25" customHeight="1">
      <c r="C255" s="1"/>
      <c r="D255" s="2"/>
      <c r="E255" s="1"/>
      <c r="F255" s="2"/>
    </row>
    <row r="256" ht="14.25" customHeight="1">
      <c r="C256" s="1"/>
      <c r="D256" s="2"/>
      <c r="E256" s="1"/>
      <c r="F256" s="2"/>
    </row>
    <row r="257" ht="14.25" customHeight="1">
      <c r="C257" s="1"/>
      <c r="D257" s="2"/>
      <c r="E257" s="1"/>
      <c r="F257" s="2"/>
    </row>
    <row r="258" ht="14.25" customHeight="1">
      <c r="C258" s="1"/>
      <c r="D258" s="2"/>
      <c r="E258" s="1"/>
      <c r="F258" s="2"/>
    </row>
    <row r="259" ht="14.25" customHeight="1">
      <c r="C259" s="1"/>
      <c r="D259" s="2"/>
      <c r="E259" s="1"/>
      <c r="F259" s="2"/>
    </row>
    <row r="260" ht="14.25" customHeight="1">
      <c r="C260" s="1"/>
      <c r="D260" s="2"/>
      <c r="E260" s="1"/>
      <c r="F260" s="2"/>
    </row>
    <row r="261" ht="14.25" customHeight="1">
      <c r="C261" s="1"/>
      <c r="D261" s="2"/>
      <c r="E261" s="1"/>
      <c r="F261" s="2"/>
    </row>
    <row r="262" ht="14.25" customHeight="1">
      <c r="C262" s="1"/>
      <c r="D262" s="2"/>
      <c r="E262" s="1"/>
      <c r="F262" s="2"/>
    </row>
    <row r="263" ht="14.25" customHeight="1">
      <c r="C263" s="1"/>
      <c r="D263" s="2"/>
      <c r="E263" s="1"/>
      <c r="F263" s="2"/>
    </row>
    <row r="264" ht="14.25" customHeight="1">
      <c r="C264" s="1"/>
      <c r="D264" s="2"/>
      <c r="E264" s="1"/>
      <c r="F264" s="2"/>
    </row>
    <row r="265" ht="14.25" customHeight="1">
      <c r="C265" s="1"/>
      <c r="D265" s="2"/>
      <c r="E265" s="1"/>
      <c r="F265" s="2"/>
    </row>
    <row r="266" ht="14.25" customHeight="1">
      <c r="C266" s="1"/>
      <c r="D266" s="2"/>
      <c r="E266" s="1"/>
      <c r="F266" s="2"/>
    </row>
    <row r="267" ht="14.25" customHeight="1">
      <c r="C267" s="1"/>
      <c r="D267" s="2"/>
      <c r="E267" s="1"/>
      <c r="F267" s="2"/>
    </row>
    <row r="268" ht="14.25" customHeight="1">
      <c r="C268" s="1"/>
      <c r="D268" s="2"/>
      <c r="E268" s="1"/>
      <c r="F268" s="2"/>
    </row>
    <row r="269" ht="14.25" customHeight="1">
      <c r="C269" s="1"/>
      <c r="D269" s="2"/>
      <c r="E269" s="1"/>
      <c r="F269" s="2"/>
    </row>
    <row r="270" ht="14.25" customHeight="1">
      <c r="C270" s="1"/>
      <c r="D270" s="2"/>
      <c r="E270" s="1"/>
      <c r="F270" s="2"/>
    </row>
    <row r="271" ht="14.25" customHeight="1">
      <c r="C271" s="1"/>
      <c r="D271" s="2"/>
      <c r="E271" s="1"/>
      <c r="F271" s="2"/>
    </row>
    <row r="272" ht="14.25" customHeight="1">
      <c r="C272" s="1"/>
      <c r="D272" s="2"/>
      <c r="E272" s="1"/>
      <c r="F272" s="2"/>
    </row>
    <row r="273" ht="14.25" customHeight="1">
      <c r="C273" s="1"/>
      <c r="D273" s="2"/>
      <c r="E273" s="1"/>
      <c r="F273" s="2"/>
    </row>
    <row r="274" ht="14.25" customHeight="1">
      <c r="C274" s="1"/>
      <c r="D274" s="2"/>
      <c r="E274" s="1"/>
      <c r="F274" s="2"/>
    </row>
    <row r="275" ht="14.25" customHeight="1">
      <c r="C275" s="1"/>
      <c r="D275" s="2"/>
      <c r="E275" s="1"/>
      <c r="F275" s="2"/>
    </row>
    <row r="276" ht="14.25" customHeight="1">
      <c r="C276" s="1"/>
      <c r="D276" s="2"/>
      <c r="E276" s="1"/>
      <c r="F276" s="2"/>
    </row>
    <row r="277" ht="14.25" customHeight="1">
      <c r="C277" s="1"/>
      <c r="D277" s="2"/>
      <c r="E277" s="1"/>
      <c r="F277" s="2"/>
    </row>
    <row r="278" ht="14.25" customHeight="1">
      <c r="C278" s="1"/>
      <c r="D278" s="2"/>
      <c r="E278" s="1"/>
      <c r="F278" s="2"/>
    </row>
    <row r="279" ht="14.25" customHeight="1">
      <c r="C279" s="1"/>
      <c r="D279" s="2"/>
      <c r="E279" s="1"/>
      <c r="F279" s="2"/>
    </row>
    <row r="280" ht="14.25" customHeight="1">
      <c r="C280" s="1"/>
      <c r="D280" s="2"/>
      <c r="E280" s="1"/>
      <c r="F280" s="2"/>
    </row>
    <row r="281" ht="14.25" customHeight="1">
      <c r="C281" s="1"/>
      <c r="D281" s="2"/>
      <c r="E281" s="1"/>
      <c r="F281" s="2"/>
    </row>
    <row r="282" ht="14.25" customHeight="1">
      <c r="C282" s="1"/>
      <c r="D282" s="2"/>
      <c r="E282" s="1"/>
      <c r="F282" s="2"/>
    </row>
    <row r="283" ht="14.25" customHeight="1">
      <c r="C283" s="1"/>
      <c r="D283" s="2"/>
      <c r="E283" s="1"/>
      <c r="F283" s="2"/>
    </row>
    <row r="284" ht="14.25" customHeight="1">
      <c r="C284" s="1"/>
      <c r="D284" s="2"/>
      <c r="E284" s="1"/>
      <c r="F284" s="2"/>
    </row>
    <row r="285" ht="14.25" customHeight="1">
      <c r="C285" s="1"/>
      <c r="D285" s="2"/>
      <c r="E285" s="1"/>
      <c r="F285" s="2"/>
    </row>
    <row r="286" ht="14.25" customHeight="1">
      <c r="C286" s="1"/>
      <c r="D286" s="2"/>
      <c r="E286" s="1"/>
      <c r="F286" s="2"/>
    </row>
    <row r="287" ht="14.25" customHeight="1">
      <c r="C287" s="1"/>
      <c r="D287" s="2"/>
      <c r="E287" s="1"/>
      <c r="F287" s="2"/>
    </row>
    <row r="288" ht="14.25" customHeight="1">
      <c r="C288" s="1"/>
      <c r="D288" s="2"/>
      <c r="E288" s="1"/>
      <c r="F288" s="2"/>
    </row>
    <row r="289" ht="14.25" customHeight="1">
      <c r="C289" s="1"/>
      <c r="D289" s="2"/>
      <c r="E289" s="1"/>
      <c r="F289" s="2"/>
    </row>
    <row r="290" ht="14.25" customHeight="1">
      <c r="C290" s="1"/>
      <c r="D290" s="2"/>
      <c r="E290" s="1"/>
      <c r="F290" s="2"/>
    </row>
    <row r="291" ht="14.25" customHeight="1">
      <c r="C291" s="1"/>
      <c r="D291" s="2"/>
      <c r="E291" s="1"/>
      <c r="F291" s="2"/>
    </row>
    <row r="292" ht="14.25" customHeight="1">
      <c r="C292" s="1"/>
      <c r="D292" s="2"/>
      <c r="E292" s="1"/>
      <c r="F292" s="2"/>
    </row>
    <row r="293" ht="14.25" customHeight="1">
      <c r="C293" s="1"/>
      <c r="D293" s="2"/>
      <c r="E293" s="1"/>
      <c r="F293" s="2"/>
    </row>
    <row r="294" ht="14.25" customHeight="1">
      <c r="C294" s="1"/>
      <c r="D294" s="2"/>
      <c r="E294" s="1"/>
      <c r="F294" s="2"/>
    </row>
    <row r="295" ht="14.25" customHeight="1">
      <c r="C295" s="1"/>
      <c r="D295" s="2"/>
      <c r="E295" s="1"/>
      <c r="F295" s="2"/>
    </row>
    <row r="296" ht="14.25" customHeight="1">
      <c r="C296" s="1"/>
      <c r="D296" s="2"/>
      <c r="E296" s="1"/>
      <c r="F296" s="2"/>
    </row>
    <row r="297" ht="14.25" customHeight="1">
      <c r="C297" s="1"/>
      <c r="D297" s="2"/>
      <c r="E297" s="1"/>
      <c r="F297" s="2"/>
    </row>
    <row r="298" ht="14.25" customHeight="1">
      <c r="C298" s="1"/>
      <c r="D298" s="2"/>
      <c r="E298" s="1"/>
      <c r="F298" s="2"/>
    </row>
    <row r="299" ht="14.25" customHeight="1">
      <c r="C299" s="1"/>
      <c r="D299" s="2"/>
      <c r="E299" s="1"/>
      <c r="F299" s="2"/>
    </row>
    <row r="300" ht="14.25" customHeight="1">
      <c r="C300" s="1"/>
      <c r="D300" s="2"/>
      <c r="E300" s="1"/>
      <c r="F300" s="2"/>
    </row>
    <row r="301" ht="14.25" customHeight="1">
      <c r="C301" s="1"/>
      <c r="D301" s="2"/>
      <c r="E301" s="1"/>
      <c r="F301" s="2"/>
    </row>
    <row r="302" ht="14.25" customHeight="1">
      <c r="C302" s="1"/>
      <c r="D302" s="2"/>
      <c r="E302" s="1"/>
      <c r="F302" s="2"/>
    </row>
    <row r="303" ht="14.25" customHeight="1">
      <c r="C303" s="1"/>
      <c r="D303" s="2"/>
      <c r="E303" s="1"/>
      <c r="F303" s="2"/>
    </row>
    <row r="304" ht="14.25" customHeight="1">
      <c r="C304" s="1"/>
      <c r="D304" s="2"/>
      <c r="E304" s="1"/>
      <c r="F304" s="2"/>
    </row>
    <row r="305" ht="14.25" customHeight="1">
      <c r="C305" s="1"/>
      <c r="D305" s="2"/>
      <c r="E305" s="1"/>
      <c r="F305" s="2"/>
    </row>
    <row r="306" ht="14.25" customHeight="1">
      <c r="C306" s="1"/>
      <c r="D306" s="2"/>
      <c r="E306" s="1"/>
      <c r="F306" s="2"/>
    </row>
    <row r="307" ht="14.25" customHeight="1">
      <c r="C307" s="1"/>
      <c r="D307" s="2"/>
      <c r="E307" s="1"/>
      <c r="F307" s="2"/>
    </row>
    <row r="308" ht="14.25" customHeight="1">
      <c r="C308" s="1"/>
      <c r="D308" s="2"/>
      <c r="E308" s="1"/>
      <c r="F308" s="2"/>
    </row>
    <row r="309" ht="14.25" customHeight="1">
      <c r="C309" s="1"/>
      <c r="D309" s="2"/>
      <c r="E309" s="1"/>
      <c r="F309" s="2"/>
    </row>
    <row r="310" ht="14.25" customHeight="1">
      <c r="C310" s="1"/>
      <c r="D310" s="2"/>
      <c r="E310" s="1"/>
      <c r="F310" s="2"/>
    </row>
    <row r="311" ht="14.25" customHeight="1">
      <c r="C311" s="1"/>
      <c r="D311" s="2"/>
      <c r="E311" s="1"/>
      <c r="F311" s="2"/>
    </row>
    <row r="312" ht="14.25" customHeight="1">
      <c r="C312" s="1"/>
      <c r="D312" s="2"/>
      <c r="E312" s="1"/>
      <c r="F312" s="2"/>
    </row>
    <row r="313" ht="14.25" customHeight="1">
      <c r="C313" s="1"/>
      <c r="D313" s="2"/>
      <c r="E313" s="1"/>
      <c r="F313" s="2"/>
    </row>
    <row r="314" ht="14.25" customHeight="1">
      <c r="C314" s="1"/>
      <c r="D314" s="2"/>
      <c r="E314" s="1"/>
      <c r="F314" s="2"/>
    </row>
    <row r="315" ht="14.25" customHeight="1">
      <c r="C315" s="1"/>
      <c r="D315" s="2"/>
      <c r="E315" s="1"/>
      <c r="F315" s="2"/>
    </row>
    <row r="316" ht="14.25" customHeight="1">
      <c r="C316" s="1"/>
      <c r="D316" s="2"/>
      <c r="E316" s="1"/>
      <c r="F316" s="2"/>
    </row>
    <row r="317" ht="14.25" customHeight="1">
      <c r="C317" s="1"/>
      <c r="D317" s="2"/>
      <c r="E317" s="1"/>
      <c r="F317" s="2"/>
    </row>
    <row r="318" ht="14.25" customHeight="1">
      <c r="C318" s="1"/>
      <c r="D318" s="2"/>
      <c r="E318" s="1"/>
      <c r="F318" s="2"/>
    </row>
    <row r="319" ht="14.25" customHeight="1">
      <c r="C319" s="1"/>
      <c r="D319" s="2"/>
      <c r="E319" s="1"/>
      <c r="F319" s="2"/>
    </row>
    <row r="320" ht="14.25" customHeight="1">
      <c r="C320" s="1"/>
      <c r="D320" s="2"/>
      <c r="E320" s="1"/>
      <c r="F320" s="2"/>
    </row>
    <row r="321" ht="14.25" customHeight="1">
      <c r="C321" s="1"/>
      <c r="D321" s="2"/>
      <c r="E321" s="1"/>
      <c r="F321" s="2"/>
    </row>
    <row r="322" ht="14.25" customHeight="1">
      <c r="C322" s="1"/>
      <c r="D322" s="2"/>
      <c r="E322" s="1"/>
      <c r="F322" s="2"/>
    </row>
    <row r="323" ht="14.25" customHeight="1">
      <c r="C323" s="1"/>
      <c r="D323" s="2"/>
      <c r="E323" s="1"/>
      <c r="F323" s="2"/>
    </row>
    <row r="324" ht="14.25" customHeight="1">
      <c r="C324" s="1"/>
      <c r="D324" s="2"/>
      <c r="E324" s="1"/>
      <c r="F324" s="2"/>
    </row>
    <row r="325" ht="14.25" customHeight="1">
      <c r="C325" s="1"/>
      <c r="D325" s="2"/>
      <c r="E325" s="1"/>
      <c r="F325" s="2"/>
    </row>
    <row r="326" ht="14.25" customHeight="1">
      <c r="C326" s="1"/>
      <c r="D326" s="2"/>
      <c r="E326" s="1"/>
      <c r="F326" s="2"/>
    </row>
    <row r="327" ht="14.25" customHeight="1">
      <c r="C327" s="1"/>
      <c r="D327" s="2"/>
      <c r="E327" s="1"/>
      <c r="F327" s="2"/>
    </row>
    <row r="328" ht="14.25" customHeight="1">
      <c r="C328" s="1"/>
      <c r="D328" s="2"/>
      <c r="E328" s="1"/>
      <c r="F328" s="2"/>
    </row>
    <row r="329" ht="14.25" customHeight="1">
      <c r="C329" s="1"/>
      <c r="D329" s="2"/>
      <c r="E329" s="1"/>
      <c r="F329" s="2"/>
    </row>
    <row r="330" ht="14.25" customHeight="1">
      <c r="C330" s="1"/>
      <c r="D330" s="2"/>
      <c r="E330" s="1"/>
      <c r="F330" s="2"/>
    </row>
    <row r="331" ht="14.25" customHeight="1">
      <c r="C331" s="1"/>
      <c r="D331" s="2"/>
      <c r="E331" s="1"/>
      <c r="F331" s="2"/>
    </row>
    <row r="332" ht="14.25" customHeight="1">
      <c r="C332" s="1"/>
      <c r="D332" s="2"/>
      <c r="E332" s="1"/>
      <c r="F332" s="2"/>
    </row>
    <row r="333" ht="14.25" customHeight="1">
      <c r="C333" s="1"/>
      <c r="D333" s="2"/>
      <c r="E333" s="1"/>
      <c r="F333" s="2"/>
    </row>
    <row r="334" ht="14.25" customHeight="1">
      <c r="C334" s="1"/>
      <c r="D334" s="2"/>
      <c r="E334" s="1"/>
      <c r="F334" s="2"/>
    </row>
    <row r="335" ht="14.25" customHeight="1">
      <c r="C335" s="1"/>
      <c r="D335" s="2"/>
      <c r="E335" s="1"/>
      <c r="F335" s="2"/>
    </row>
    <row r="336" ht="14.25" customHeight="1">
      <c r="C336" s="1"/>
      <c r="D336" s="2"/>
      <c r="E336" s="1"/>
      <c r="F336" s="2"/>
    </row>
    <row r="337" ht="14.25" customHeight="1">
      <c r="C337" s="1"/>
      <c r="D337" s="2"/>
      <c r="E337" s="1"/>
      <c r="F337" s="2"/>
    </row>
    <row r="338" ht="14.25" customHeight="1">
      <c r="C338" s="1"/>
      <c r="D338" s="2"/>
      <c r="E338" s="1"/>
      <c r="F338" s="2"/>
    </row>
    <row r="339" ht="14.25" customHeight="1">
      <c r="C339" s="1"/>
      <c r="D339" s="2"/>
      <c r="E339" s="1"/>
      <c r="F339" s="2"/>
    </row>
    <row r="340" ht="14.25" customHeight="1">
      <c r="C340" s="1"/>
      <c r="D340" s="2"/>
      <c r="E340" s="1"/>
      <c r="F340" s="2"/>
    </row>
    <row r="341" ht="14.25" customHeight="1">
      <c r="C341" s="1"/>
      <c r="D341" s="2"/>
      <c r="E341" s="1"/>
      <c r="F341" s="2"/>
    </row>
    <row r="342" ht="14.25" customHeight="1">
      <c r="C342" s="1"/>
      <c r="D342" s="2"/>
      <c r="E342" s="1"/>
      <c r="F342" s="2"/>
    </row>
    <row r="343" ht="14.25" customHeight="1">
      <c r="C343" s="1"/>
      <c r="D343" s="2"/>
      <c r="E343" s="1"/>
      <c r="F343" s="2"/>
    </row>
    <row r="344" ht="14.25" customHeight="1">
      <c r="C344" s="1"/>
      <c r="D344" s="2"/>
      <c r="E344" s="1"/>
      <c r="F344" s="2"/>
    </row>
    <row r="345" ht="14.25" customHeight="1">
      <c r="C345" s="1"/>
      <c r="D345" s="2"/>
      <c r="E345" s="1"/>
      <c r="F345" s="2"/>
    </row>
    <row r="346" ht="14.25" customHeight="1">
      <c r="C346" s="1"/>
      <c r="D346" s="2"/>
      <c r="E346" s="1"/>
      <c r="F346" s="2"/>
    </row>
    <row r="347" ht="14.25" customHeight="1">
      <c r="C347" s="1"/>
      <c r="D347" s="2"/>
      <c r="E347" s="1"/>
      <c r="F347" s="2"/>
    </row>
    <row r="348" ht="14.25" customHeight="1">
      <c r="C348" s="1"/>
      <c r="D348" s="2"/>
      <c r="E348" s="1"/>
      <c r="F348" s="2"/>
    </row>
    <row r="349" ht="14.25" customHeight="1">
      <c r="C349" s="1"/>
      <c r="D349" s="2"/>
      <c r="E349" s="1"/>
      <c r="F349" s="2"/>
    </row>
    <row r="350" ht="14.25" customHeight="1">
      <c r="C350" s="1"/>
      <c r="D350" s="2"/>
      <c r="E350" s="1"/>
      <c r="F350" s="2"/>
    </row>
    <row r="351" ht="14.25" customHeight="1">
      <c r="C351" s="1"/>
      <c r="D351" s="2"/>
      <c r="E351" s="1"/>
      <c r="F351" s="2"/>
    </row>
    <row r="352" ht="14.25" customHeight="1">
      <c r="C352" s="1"/>
      <c r="D352" s="2"/>
      <c r="E352" s="1"/>
      <c r="F352" s="2"/>
    </row>
    <row r="353" ht="14.25" customHeight="1">
      <c r="C353" s="1"/>
      <c r="D353" s="2"/>
      <c r="E353" s="1"/>
      <c r="F353" s="2"/>
    </row>
    <row r="354" ht="14.25" customHeight="1">
      <c r="C354" s="1"/>
      <c r="D354" s="2"/>
      <c r="E354" s="1"/>
      <c r="F354" s="2"/>
    </row>
    <row r="355" ht="14.25" customHeight="1">
      <c r="C355" s="1"/>
      <c r="D355" s="2"/>
      <c r="E355" s="1"/>
      <c r="F355" s="2"/>
    </row>
    <row r="356" ht="14.25" customHeight="1">
      <c r="C356" s="1"/>
      <c r="D356" s="2"/>
      <c r="E356" s="1"/>
      <c r="F356" s="2"/>
    </row>
    <row r="357" ht="14.25" customHeight="1">
      <c r="C357" s="1"/>
      <c r="D357" s="2"/>
      <c r="E357" s="1"/>
      <c r="F357" s="2"/>
    </row>
    <row r="358" ht="14.25" customHeight="1">
      <c r="C358" s="1"/>
      <c r="D358" s="2"/>
      <c r="E358" s="1"/>
      <c r="F358" s="2"/>
    </row>
    <row r="359" ht="14.25" customHeight="1">
      <c r="C359" s="1"/>
      <c r="D359" s="2"/>
      <c r="E359" s="1"/>
      <c r="F359" s="2"/>
    </row>
    <row r="360" ht="14.25" customHeight="1">
      <c r="C360" s="1"/>
      <c r="D360" s="2"/>
      <c r="E360" s="1"/>
      <c r="F360" s="2"/>
    </row>
    <row r="361" ht="14.25" customHeight="1">
      <c r="C361" s="1"/>
      <c r="D361" s="2"/>
      <c r="E361" s="1"/>
      <c r="F361" s="2"/>
    </row>
    <row r="362" ht="14.25" customHeight="1">
      <c r="C362" s="1"/>
      <c r="D362" s="2"/>
      <c r="E362" s="1"/>
      <c r="F362" s="2"/>
    </row>
    <row r="363" ht="14.25" customHeight="1">
      <c r="C363" s="1"/>
      <c r="D363" s="2"/>
      <c r="E363" s="1"/>
      <c r="F363" s="2"/>
    </row>
    <row r="364" ht="14.25" customHeight="1">
      <c r="C364" s="1"/>
      <c r="D364" s="2"/>
      <c r="E364" s="1"/>
      <c r="F364" s="2"/>
    </row>
    <row r="365" ht="14.25" customHeight="1">
      <c r="C365" s="1"/>
      <c r="D365" s="2"/>
      <c r="E365" s="1"/>
      <c r="F365" s="2"/>
    </row>
    <row r="366" ht="14.25" customHeight="1">
      <c r="C366" s="1"/>
      <c r="D366" s="2"/>
      <c r="E366" s="1"/>
      <c r="F366" s="2"/>
    </row>
    <row r="367" ht="14.25" customHeight="1">
      <c r="C367" s="1"/>
      <c r="D367" s="2"/>
      <c r="E367" s="1"/>
      <c r="F367" s="2"/>
    </row>
    <row r="368" ht="14.25" customHeight="1">
      <c r="C368" s="1"/>
      <c r="D368" s="2"/>
      <c r="E368" s="1"/>
      <c r="F368" s="2"/>
    </row>
    <row r="369" ht="14.25" customHeight="1">
      <c r="C369" s="1"/>
      <c r="D369" s="2"/>
      <c r="E369" s="1"/>
      <c r="F369" s="2"/>
    </row>
    <row r="370" ht="14.25" customHeight="1">
      <c r="C370" s="1"/>
      <c r="D370" s="2"/>
      <c r="E370" s="1"/>
      <c r="F370" s="2"/>
    </row>
    <row r="371" ht="14.25" customHeight="1">
      <c r="C371" s="1"/>
      <c r="D371" s="2"/>
      <c r="E371" s="1"/>
      <c r="F371" s="2"/>
    </row>
    <row r="372" ht="14.25" customHeight="1">
      <c r="C372" s="1"/>
      <c r="D372" s="2"/>
      <c r="E372" s="1"/>
      <c r="F372" s="2"/>
    </row>
    <row r="373" ht="14.25" customHeight="1">
      <c r="C373" s="1"/>
      <c r="D373" s="2"/>
      <c r="E373" s="1"/>
      <c r="F373" s="2"/>
    </row>
    <row r="374" ht="14.25" customHeight="1">
      <c r="C374" s="1"/>
      <c r="D374" s="2"/>
      <c r="E374" s="1"/>
      <c r="F374" s="2"/>
    </row>
    <row r="375" ht="14.25" customHeight="1">
      <c r="C375" s="1"/>
      <c r="D375" s="2"/>
      <c r="E375" s="1"/>
      <c r="F375" s="2"/>
    </row>
    <row r="376" ht="14.25" customHeight="1">
      <c r="C376" s="1"/>
      <c r="D376" s="2"/>
      <c r="E376" s="1"/>
      <c r="F376" s="2"/>
    </row>
    <row r="377" ht="14.25" customHeight="1">
      <c r="C377" s="1"/>
      <c r="D377" s="2"/>
      <c r="E377" s="1"/>
      <c r="F377" s="2"/>
    </row>
    <row r="378" ht="14.25" customHeight="1">
      <c r="C378" s="1"/>
      <c r="D378" s="2"/>
      <c r="E378" s="1"/>
      <c r="F378" s="2"/>
    </row>
    <row r="379" ht="14.25" customHeight="1">
      <c r="C379" s="1"/>
      <c r="D379" s="2"/>
      <c r="E379" s="1"/>
      <c r="F379" s="2"/>
    </row>
    <row r="380" ht="14.25" customHeight="1">
      <c r="C380" s="1"/>
      <c r="D380" s="2"/>
      <c r="E380" s="1"/>
      <c r="F380" s="2"/>
    </row>
    <row r="381" ht="14.25" customHeight="1">
      <c r="C381" s="1"/>
      <c r="D381" s="2"/>
      <c r="E381" s="1"/>
      <c r="F381" s="2"/>
    </row>
    <row r="382" ht="14.25" customHeight="1">
      <c r="C382" s="1"/>
      <c r="D382" s="2"/>
      <c r="E382" s="1"/>
      <c r="F382" s="2"/>
    </row>
    <row r="383" ht="14.25" customHeight="1">
      <c r="C383" s="1"/>
      <c r="D383" s="2"/>
      <c r="E383" s="1"/>
      <c r="F383" s="2"/>
    </row>
    <row r="384" ht="14.25" customHeight="1">
      <c r="C384" s="1"/>
      <c r="D384" s="2"/>
      <c r="E384" s="1"/>
      <c r="F384" s="2"/>
    </row>
    <row r="385" ht="14.25" customHeight="1">
      <c r="C385" s="1"/>
      <c r="D385" s="2"/>
      <c r="E385" s="1"/>
      <c r="F385" s="2"/>
    </row>
    <row r="386" ht="14.25" customHeight="1">
      <c r="C386" s="1"/>
      <c r="D386" s="2"/>
      <c r="E386" s="1"/>
      <c r="F386" s="2"/>
    </row>
    <row r="387" ht="14.25" customHeight="1">
      <c r="C387" s="1"/>
      <c r="D387" s="2"/>
      <c r="E387" s="1"/>
      <c r="F387" s="2"/>
    </row>
    <row r="388" ht="14.25" customHeight="1">
      <c r="C388" s="1"/>
      <c r="D388" s="2"/>
      <c r="E388" s="1"/>
      <c r="F388" s="2"/>
    </row>
    <row r="389" ht="14.25" customHeight="1">
      <c r="C389" s="1"/>
      <c r="D389" s="2"/>
      <c r="E389" s="1"/>
      <c r="F389" s="2"/>
    </row>
    <row r="390" ht="14.25" customHeight="1">
      <c r="C390" s="1"/>
      <c r="D390" s="2"/>
      <c r="E390" s="1"/>
      <c r="F390" s="2"/>
    </row>
    <row r="391" ht="14.25" customHeight="1">
      <c r="C391" s="1"/>
      <c r="D391" s="2"/>
      <c r="E391" s="1"/>
      <c r="F391" s="2"/>
    </row>
    <row r="392" ht="14.25" customHeight="1">
      <c r="C392" s="1"/>
      <c r="D392" s="2"/>
      <c r="E392" s="1"/>
      <c r="F392" s="2"/>
    </row>
    <row r="393" ht="14.25" customHeight="1">
      <c r="C393" s="1"/>
      <c r="D393" s="2"/>
      <c r="E393" s="1"/>
      <c r="F393" s="2"/>
    </row>
    <row r="394" ht="14.25" customHeight="1">
      <c r="C394" s="1"/>
      <c r="D394" s="2"/>
      <c r="E394" s="1"/>
      <c r="F394" s="2"/>
    </row>
    <row r="395" ht="14.25" customHeight="1">
      <c r="C395" s="1"/>
      <c r="D395" s="2"/>
      <c r="E395" s="1"/>
      <c r="F395" s="2"/>
    </row>
    <row r="396" ht="14.25" customHeight="1">
      <c r="C396" s="1"/>
      <c r="D396" s="2"/>
      <c r="E396" s="1"/>
      <c r="F396" s="2"/>
    </row>
    <row r="397" ht="14.25" customHeight="1">
      <c r="C397" s="1"/>
      <c r="D397" s="2"/>
      <c r="E397" s="1"/>
      <c r="F397" s="2"/>
    </row>
    <row r="398" ht="14.25" customHeight="1">
      <c r="C398" s="1"/>
      <c r="D398" s="2"/>
      <c r="E398" s="1"/>
      <c r="F398" s="2"/>
    </row>
    <row r="399" ht="14.25" customHeight="1">
      <c r="C399" s="1"/>
      <c r="D399" s="2"/>
      <c r="E399" s="1"/>
      <c r="F399" s="2"/>
    </row>
    <row r="400" ht="14.25" customHeight="1">
      <c r="C400" s="1"/>
      <c r="D400" s="2"/>
      <c r="E400" s="1"/>
      <c r="F400" s="2"/>
    </row>
    <row r="401" ht="14.25" customHeight="1">
      <c r="C401" s="1"/>
      <c r="D401" s="2"/>
      <c r="E401" s="1"/>
      <c r="F401" s="2"/>
    </row>
    <row r="402" ht="14.25" customHeight="1">
      <c r="C402" s="1"/>
      <c r="D402" s="2"/>
      <c r="E402" s="1"/>
      <c r="F402" s="2"/>
    </row>
    <row r="403" ht="14.25" customHeight="1">
      <c r="C403" s="1"/>
      <c r="D403" s="2"/>
      <c r="E403" s="1"/>
      <c r="F403" s="2"/>
    </row>
    <row r="404" ht="14.25" customHeight="1">
      <c r="C404" s="1"/>
      <c r="D404" s="2"/>
      <c r="E404" s="1"/>
      <c r="F404" s="2"/>
    </row>
    <row r="405" ht="14.25" customHeight="1">
      <c r="C405" s="1"/>
      <c r="D405" s="2"/>
      <c r="E405" s="1"/>
      <c r="F405" s="2"/>
    </row>
    <row r="406" ht="14.25" customHeight="1">
      <c r="C406" s="1"/>
      <c r="D406" s="2"/>
      <c r="E406" s="1"/>
      <c r="F406" s="2"/>
    </row>
    <row r="407" ht="14.25" customHeight="1">
      <c r="C407" s="1"/>
      <c r="D407" s="2"/>
      <c r="E407" s="1"/>
      <c r="F407" s="2"/>
    </row>
    <row r="408" ht="14.25" customHeight="1">
      <c r="C408" s="1"/>
      <c r="D408" s="2"/>
      <c r="E408" s="1"/>
      <c r="F408" s="2"/>
    </row>
    <row r="409" ht="14.25" customHeight="1">
      <c r="C409" s="1"/>
      <c r="D409" s="2"/>
      <c r="E409" s="1"/>
      <c r="F409" s="2"/>
    </row>
    <row r="410" ht="14.25" customHeight="1">
      <c r="C410" s="1"/>
      <c r="D410" s="2"/>
      <c r="E410" s="1"/>
      <c r="F410" s="2"/>
    </row>
    <row r="411" ht="14.25" customHeight="1">
      <c r="C411" s="1"/>
      <c r="D411" s="2"/>
      <c r="E411" s="1"/>
      <c r="F411" s="2"/>
    </row>
    <row r="412" ht="14.25" customHeight="1">
      <c r="C412" s="1"/>
      <c r="D412" s="2"/>
      <c r="E412" s="1"/>
      <c r="F412" s="2"/>
    </row>
    <row r="413" ht="14.25" customHeight="1">
      <c r="C413" s="1"/>
      <c r="D413" s="2"/>
      <c r="E413" s="1"/>
      <c r="F413" s="2"/>
    </row>
    <row r="414" ht="14.25" customHeight="1">
      <c r="C414" s="1"/>
      <c r="D414" s="2"/>
      <c r="E414" s="1"/>
      <c r="F414" s="2"/>
    </row>
    <row r="415" ht="14.25" customHeight="1">
      <c r="C415" s="1"/>
      <c r="D415" s="2"/>
      <c r="E415" s="1"/>
      <c r="F415" s="2"/>
    </row>
    <row r="416" ht="14.25" customHeight="1">
      <c r="C416" s="1"/>
      <c r="D416" s="2"/>
      <c r="E416" s="1"/>
      <c r="F416" s="2"/>
    </row>
    <row r="417" ht="14.25" customHeight="1">
      <c r="C417" s="1"/>
      <c r="D417" s="2"/>
      <c r="E417" s="1"/>
      <c r="F417" s="2"/>
    </row>
    <row r="418" ht="14.25" customHeight="1">
      <c r="C418" s="1"/>
      <c r="D418" s="2"/>
      <c r="E418" s="1"/>
      <c r="F418" s="2"/>
    </row>
    <row r="419" ht="14.25" customHeight="1">
      <c r="C419" s="1"/>
      <c r="D419" s="2"/>
      <c r="E419" s="1"/>
      <c r="F419" s="2"/>
    </row>
    <row r="420" ht="14.25" customHeight="1">
      <c r="C420" s="1"/>
      <c r="D420" s="2"/>
      <c r="E420" s="1"/>
      <c r="F420" s="2"/>
    </row>
    <row r="421" ht="14.25" customHeight="1">
      <c r="C421" s="1"/>
      <c r="D421" s="2"/>
      <c r="E421" s="1"/>
      <c r="F421" s="2"/>
    </row>
    <row r="422" ht="14.25" customHeight="1">
      <c r="C422" s="1"/>
      <c r="D422" s="2"/>
      <c r="E422" s="1"/>
      <c r="F422" s="2"/>
    </row>
    <row r="423" ht="14.25" customHeight="1">
      <c r="C423" s="1"/>
      <c r="D423" s="2"/>
      <c r="E423" s="1"/>
      <c r="F423" s="2"/>
    </row>
    <row r="424" ht="14.25" customHeight="1">
      <c r="C424" s="1"/>
      <c r="D424" s="2"/>
      <c r="E424" s="1"/>
      <c r="F424" s="2"/>
    </row>
    <row r="425" ht="14.25" customHeight="1">
      <c r="C425" s="1"/>
      <c r="D425" s="2"/>
      <c r="E425" s="1"/>
      <c r="F425" s="2"/>
    </row>
    <row r="426" ht="14.25" customHeight="1">
      <c r="C426" s="1"/>
      <c r="D426" s="2"/>
      <c r="E426" s="1"/>
      <c r="F426" s="2"/>
    </row>
    <row r="427" ht="14.25" customHeight="1">
      <c r="C427" s="1"/>
      <c r="D427" s="2"/>
      <c r="E427" s="1"/>
      <c r="F427" s="2"/>
    </row>
    <row r="428" ht="14.25" customHeight="1">
      <c r="C428" s="1"/>
      <c r="D428" s="2"/>
      <c r="E428" s="1"/>
      <c r="F428" s="2"/>
    </row>
    <row r="429" ht="14.25" customHeight="1">
      <c r="C429" s="1"/>
      <c r="D429" s="2"/>
      <c r="E429" s="1"/>
      <c r="F429" s="2"/>
    </row>
    <row r="430" ht="14.25" customHeight="1">
      <c r="C430" s="1"/>
      <c r="D430" s="2"/>
      <c r="E430" s="1"/>
      <c r="F430" s="2"/>
    </row>
    <row r="431" ht="14.25" customHeight="1">
      <c r="C431" s="1"/>
      <c r="D431" s="2"/>
      <c r="E431" s="1"/>
      <c r="F431" s="2"/>
    </row>
    <row r="432" ht="14.25" customHeight="1">
      <c r="C432" s="1"/>
      <c r="D432" s="2"/>
      <c r="E432" s="1"/>
      <c r="F432" s="2"/>
    </row>
    <row r="433" ht="14.25" customHeight="1">
      <c r="C433" s="1"/>
      <c r="D433" s="2"/>
      <c r="E433" s="1"/>
      <c r="F433" s="2"/>
    </row>
    <row r="434" ht="14.25" customHeight="1">
      <c r="C434" s="1"/>
      <c r="D434" s="2"/>
      <c r="E434" s="1"/>
      <c r="F434" s="2"/>
    </row>
    <row r="435" ht="14.25" customHeight="1">
      <c r="C435" s="1"/>
      <c r="D435" s="2"/>
      <c r="E435" s="1"/>
      <c r="F435" s="2"/>
    </row>
    <row r="436" ht="14.25" customHeight="1">
      <c r="C436" s="1"/>
      <c r="D436" s="2"/>
      <c r="E436" s="1"/>
      <c r="F436" s="2"/>
    </row>
    <row r="437" ht="14.25" customHeight="1">
      <c r="C437" s="1"/>
      <c r="D437" s="2"/>
      <c r="E437" s="1"/>
      <c r="F437" s="2"/>
    </row>
    <row r="438" ht="14.25" customHeight="1">
      <c r="C438" s="1"/>
      <c r="D438" s="2"/>
      <c r="E438" s="1"/>
      <c r="F438" s="2"/>
    </row>
    <row r="439" ht="14.25" customHeight="1">
      <c r="C439" s="1"/>
      <c r="D439" s="2"/>
      <c r="E439" s="1"/>
      <c r="F439" s="2"/>
    </row>
    <row r="440" ht="14.25" customHeight="1">
      <c r="C440" s="1"/>
      <c r="D440" s="2"/>
      <c r="E440" s="1"/>
      <c r="F440" s="2"/>
    </row>
    <row r="441" ht="14.25" customHeight="1">
      <c r="C441" s="1"/>
      <c r="D441" s="2"/>
      <c r="E441" s="1"/>
      <c r="F441" s="2"/>
    </row>
    <row r="442" ht="14.25" customHeight="1">
      <c r="C442" s="1"/>
      <c r="D442" s="2"/>
      <c r="E442" s="1"/>
      <c r="F442" s="2"/>
    </row>
    <row r="443" ht="14.25" customHeight="1">
      <c r="C443" s="1"/>
      <c r="D443" s="2"/>
      <c r="E443" s="1"/>
      <c r="F443" s="2"/>
    </row>
    <row r="444" ht="14.25" customHeight="1">
      <c r="C444" s="1"/>
      <c r="D444" s="2"/>
      <c r="E444" s="1"/>
      <c r="F444" s="2"/>
    </row>
    <row r="445" ht="14.25" customHeight="1">
      <c r="C445" s="1"/>
      <c r="D445" s="2"/>
      <c r="E445" s="1"/>
      <c r="F445" s="2"/>
    </row>
    <row r="446" ht="14.25" customHeight="1">
      <c r="C446" s="1"/>
      <c r="D446" s="2"/>
      <c r="E446" s="1"/>
      <c r="F446" s="2"/>
    </row>
    <row r="447" ht="14.25" customHeight="1">
      <c r="C447" s="1"/>
      <c r="D447" s="2"/>
      <c r="E447" s="1"/>
      <c r="F447" s="2"/>
    </row>
    <row r="448" ht="14.25" customHeight="1">
      <c r="C448" s="1"/>
      <c r="D448" s="2"/>
      <c r="E448" s="1"/>
      <c r="F448" s="2"/>
    </row>
    <row r="449" ht="14.25" customHeight="1">
      <c r="C449" s="1"/>
      <c r="D449" s="2"/>
      <c r="E449" s="1"/>
      <c r="F449" s="2"/>
    </row>
    <row r="450" ht="14.25" customHeight="1">
      <c r="C450" s="1"/>
      <c r="D450" s="2"/>
      <c r="E450" s="1"/>
      <c r="F450" s="2"/>
    </row>
    <row r="451" ht="14.25" customHeight="1">
      <c r="C451" s="1"/>
      <c r="D451" s="2"/>
      <c r="E451" s="1"/>
      <c r="F451" s="2"/>
    </row>
    <row r="452" ht="14.25" customHeight="1">
      <c r="C452" s="1"/>
      <c r="D452" s="2"/>
      <c r="E452" s="1"/>
      <c r="F452" s="2"/>
    </row>
    <row r="453" ht="14.25" customHeight="1">
      <c r="C453" s="1"/>
      <c r="D453" s="2"/>
      <c r="E453" s="1"/>
      <c r="F453" s="2"/>
    </row>
    <row r="454" ht="14.25" customHeight="1">
      <c r="C454" s="1"/>
      <c r="D454" s="2"/>
      <c r="E454" s="1"/>
      <c r="F454" s="2"/>
    </row>
    <row r="455" ht="14.25" customHeight="1">
      <c r="C455" s="1"/>
      <c r="D455" s="2"/>
      <c r="E455" s="1"/>
      <c r="F455" s="2"/>
    </row>
    <row r="456" ht="14.25" customHeight="1">
      <c r="C456" s="1"/>
      <c r="D456" s="2"/>
      <c r="E456" s="1"/>
      <c r="F456" s="2"/>
    </row>
    <row r="457" ht="14.25" customHeight="1">
      <c r="C457" s="1"/>
      <c r="D457" s="2"/>
      <c r="E457" s="1"/>
      <c r="F457" s="2"/>
    </row>
    <row r="458" ht="14.25" customHeight="1">
      <c r="C458" s="1"/>
      <c r="D458" s="2"/>
      <c r="E458" s="1"/>
      <c r="F458" s="2"/>
    </row>
    <row r="459" ht="14.25" customHeight="1">
      <c r="C459" s="1"/>
      <c r="D459" s="2"/>
      <c r="E459" s="1"/>
      <c r="F459" s="2"/>
    </row>
    <row r="460" ht="14.25" customHeight="1">
      <c r="C460" s="1"/>
      <c r="D460" s="2"/>
      <c r="E460" s="1"/>
      <c r="F460" s="2"/>
    </row>
    <row r="461" ht="14.25" customHeight="1">
      <c r="C461" s="1"/>
      <c r="D461" s="2"/>
      <c r="E461" s="1"/>
      <c r="F461" s="2"/>
    </row>
    <row r="462" ht="14.25" customHeight="1">
      <c r="C462" s="1"/>
      <c r="D462" s="2"/>
      <c r="E462" s="1"/>
      <c r="F462" s="2"/>
    </row>
    <row r="463" ht="14.25" customHeight="1">
      <c r="C463" s="1"/>
      <c r="D463" s="2"/>
      <c r="E463" s="1"/>
      <c r="F463" s="2"/>
    </row>
    <row r="464" ht="14.25" customHeight="1">
      <c r="C464" s="1"/>
      <c r="D464" s="2"/>
      <c r="E464" s="1"/>
      <c r="F464" s="2"/>
    </row>
    <row r="465" ht="14.25" customHeight="1">
      <c r="C465" s="1"/>
      <c r="D465" s="2"/>
      <c r="E465" s="1"/>
      <c r="F465" s="2"/>
    </row>
    <row r="466" ht="14.25" customHeight="1">
      <c r="C466" s="1"/>
      <c r="D466" s="2"/>
      <c r="E466" s="1"/>
      <c r="F466" s="2"/>
    </row>
    <row r="467" ht="14.25" customHeight="1">
      <c r="C467" s="1"/>
      <c r="D467" s="2"/>
      <c r="E467" s="1"/>
      <c r="F467" s="2"/>
    </row>
    <row r="468" ht="14.25" customHeight="1">
      <c r="C468" s="1"/>
      <c r="D468" s="2"/>
      <c r="E468" s="1"/>
      <c r="F468" s="2"/>
    </row>
    <row r="469" ht="14.25" customHeight="1">
      <c r="C469" s="1"/>
      <c r="D469" s="2"/>
      <c r="E469" s="1"/>
      <c r="F469" s="2"/>
    </row>
    <row r="470" ht="14.25" customHeight="1">
      <c r="C470" s="1"/>
      <c r="D470" s="2"/>
      <c r="E470" s="1"/>
      <c r="F470" s="2"/>
    </row>
    <row r="471" ht="14.25" customHeight="1">
      <c r="C471" s="1"/>
      <c r="D471" s="2"/>
      <c r="E471" s="1"/>
      <c r="F471" s="2"/>
    </row>
    <row r="472" ht="14.25" customHeight="1">
      <c r="C472" s="1"/>
      <c r="D472" s="2"/>
      <c r="E472" s="1"/>
      <c r="F472" s="2"/>
    </row>
    <row r="473" ht="14.25" customHeight="1">
      <c r="C473" s="1"/>
      <c r="D473" s="2"/>
      <c r="E473" s="1"/>
      <c r="F473" s="2"/>
    </row>
    <row r="474" ht="14.25" customHeight="1">
      <c r="C474" s="1"/>
      <c r="D474" s="2"/>
      <c r="E474" s="1"/>
      <c r="F474" s="2"/>
    </row>
    <row r="475" ht="14.25" customHeight="1">
      <c r="C475" s="1"/>
      <c r="D475" s="2"/>
      <c r="E475" s="1"/>
      <c r="F475" s="2"/>
    </row>
    <row r="476" ht="14.25" customHeight="1">
      <c r="C476" s="1"/>
      <c r="D476" s="2"/>
      <c r="E476" s="1"/>
      <c r="F476" s="2"/>
    </row>
    <row r="477" ht="14.25" customHeight="1">
      <c r="C477" s="1"/>
      <c r="D477" s="2"/>
      <c r="E477" s="1"/>
      <c r="F477" s="2"/>
    </row>
    <row r="478" ht="14.25" customHeight="1">
      <c r="C478" s="1"/>
      <c r="D478" s="2"/>
      <c r="E478" s="1"/>
      <c r="F478" s="2"/>
    </row>
    <row r="479" ht="14.25" customHeight="1">
      <c r="C479" s="1"/>
      <c r="D479" s="2"/>
      <c r="E479" s="1"/>
      <c r="F479" s="2"/>
    </row>
    <row r="480" ht="14.25" customHeight="1">
      <c r="C480" s="1"/>
      <c r="D480" s="2"/>
      <c r="E480" s="1"/>
      <c r="F480" s="2"/>
    </row>
    <row r="481" ht="14.25" customHeight="1">
      <c r="C481" s="1"/>
      <c r="D481" s="2"/>
      <c r="E481" s="1"/>
      <c r="F481" s="2"/>
    </row>
    <row r="482" ht="14.25" customHeight="1">
      <c r="C482" s="1"/>
      <c r="D482" s="2"/>
      <c r="E482" s="1"/>
      <c r="F482" s="2"/>
    </row>
    <row r="483" ht="14.25" customHeight="1">
      <c r="C483" s="1"/>
      <c r="D483" s="2"/>
      <c r="E483" s="1"/>
      <c r="F483" s="2"/>
    </row>
    <row r="484" ht="14.25" customHeight="1">
      <c r="C484" s="1"/>
      <c r="D484" s="2"/>
      <c r="E484" s="1"/>
      <c r="F484" s="2"/>
    </row>
    <row r="485" ht="14.25" customHeight="1">
      <c r="C485" s="1"/>
      <c r="D485" s="2"/>
      <c r="E485" s="1"/>
      <c r="F485" s="2"/>
    </row>
    <row r="486" ht="14.25" customHeight="1">
      <c r="C486" s="1"/>
      <c r="D486" s="2"/>
      <c r="E486" s="1"/>
      <c r="F486" s="2"/>
    </row>
    <row r="487" ht="14.25" customHeight="1">
      <c r="C487" s="1"/>
      <c r="D487" s="2"/>
      <c r="E487" s="1"/>
      <c r="F487" s="2"/>
    </row>
    <row r="488" ht="14.25" customHeight="1">
      <c r="C488" s="1"/>
      <c r="D488" s="2"/>
      <c r="E488" s="1"/>
      <c r="F488" s="2"/>
    </row>
    <row r="489" ht="14.25" customHeight="1">
      <c r="C489" s="1"/>
      <c r="D489" s="2"/>
      <c r="E489" s="1"/>
      <c r="F489" s="2"/>
    </row>
    <row r="490" ht="14.25" customHeight="1">
      <c r="C490" s="1"/>
      <c r="D490" s="2"/>
      <c r="E490" s="1"/>
      <c r="F490" s="2"/>
    </row>
    <row r="491" ht="14.25" customHeight="1">
      <c r="C491" s="1"/>
      <c r="D491" s="2"/>
      <c r="E491" s="1"/>
      <c r="F491" s="2"/>
    </row>
    <row r="492" ht="14.25" customHeight="1">
      <c r="C492" s="1"/>
      <c r="D492" s="2"/>
      <c r="E492" s="1"/>
      <c r="F492" s="2"/>
    </row>
    <row r="493" ht="14.25" customHeight="1">
      <c r="C493" s="1"/>
      <c r="D493" s="2"/>
      <c r="E493" s="1"/>
      <c r="F493" s="2"/>
    </row>
    <row r="494" ht="14.25" customHeight="1">
      <c r="C494" s="1"/>
      <c r="D494" s="2"/>
      <c r="E494" s="1"/>
      <c r="F494" s="2"/>
    </row>
    <row r="495" ht="14.25" customHeight="1">
      <c r="C495" s="1"/>
      <c r="D495" s="2"/>
      <c r="E495" s="1"/>
      <c r="F495" s="2"/>
    </row>
    <row r="496" ht="14.25" customHeight="1">
      <c r="C496" s="1"/>
      <c r="D496" s="2"/>
      <c r="E496" s="1"/>
      <c r="F496" s="2"/>
    </row>
    <row r="497" ht="14.25" customHeight="1">
      <c r="C497" s="1"/>
      <c r="D497" s="2"/>
      <c r="E497" s="1"/>
      <c r="F497" s="2"/>
    </row>
    <row r="498" ht="14.25" customHeight="1">
      <c r="C498" s="1"/>
      <c r="D498" s="2"/>
      <c r="E498" s="1"/>
      <c r="F498" s="2"/>
    </row>
    <row r="499" ht="14.25" customHeight="1">
      <c r="C499" s="1"/>
      <c r="D499" s="2"/>
      <c r="E499" s="1"/>
      <c r="F499" s="2"/>
    </row>
    <row r="500" ht="14.25" customHeight="1">
      <c r="C500" s="1"/>
      <c r="D500" s="2"/>
      <c r="E500" s="1"/>
      <c r="F500" s="2"/>
    </row>
    <row r="501" ht="14.25" customHeight="1">
      <c r="C501" s="1"/>
      <c r="D501" s="2"/>
      <c r="E501" s="1"/>
      <c r="F501" s="2"/>
    </row>
    <row r="502" ht="14.25" customHeight="1">
      <c r="C502" s="1"/>
      <c r="D502" s="2"/>
      <c r="E502" s="1"/>
      <c r="F502" s="2"/>
    </row>
    <row r="503" ht="14.25" customHeight="1">
      <c r="C503" s="1"/>
      <c r="D503" s="2"/>
      <c r="E503" s="1"/>
      <c r="F503" s="2"/>
    </row>
    <row r="504" ht="14.25" customHeight="1">
      <c r="C504" s="1"/>
      <c r="D504" s="2"/>
      <c r="E504" s="1"/>
      <c r="F504" s="2"/>
    </row>
    <row r="505" ht="14.25" customHeight="1">
      <c r="C505" s="1"/>
      <c r="D505" s="2"/>
      <c r="E505" s="1"/>
      <c r="F505" s="2"/>
    </row>
    <row r="506" ht="14.25" customHeight="1">
      <c r="C506" s="1"/>
      <c r="D506" s="2"/>
      <c r="E506" s="1"/>
      <c r="F506" s="2"/>
    </row>
    <row r="507" ht="14.25" customHeight="1">
      <c r="C507" s="1"/>
      <c r="D507" s="2"/>
      <c r="E507" s="1"/>
      <c r="F507" s="2"/>
    </row>
    <row r="508" ht="14.25" customHeight="1">
      <c r="C508" s="1"/>
      <c r="D508" s="2"/>
      <c r="E508" s="1"/>
      <c r="F508" s="2"/>
    </row>
    <row r="509" ht="14.25" customHeight="1">
      <c r="C509" s="1"/>
      <c r="D509" s="2"/>
      <c r="E509" s="1"/>
      <c r="F509" s="2"/>
    </row>
    <row r="510" ht="14.25" customHeight="1">
      <c r="C510" s="1"/>
      <c r="D510" s="2"/>
      <c r="E510" s="1"/>
      <c r="F510" s="2"/>
    </row>
    <row r="511" ht="14.25" customHeight="1">
      <c r="C511" s="1"/>
      <c r="D511" s="2"/>
      <c r="E511" s="1"/>
      <c r="F511" s="2"/>
    </row>
    <row r="512" ht="14.25" customHeight="1">
      <c r="C512" s="1"/>
      <c r="D512" s="2"/>
      <c r="E512" s="1"/>
      <c r="F512" s="2"/>
    </row>
    <row r="513" ht="14.25" customHeight="1">
      <c r="C513" s="1"/>
      <c r="D513" s="2"/>
      <c r="E513" s="1"/>
      <c r="F513" s="2"/>
    </row>
    <row r="514" ht="14.25" customHeight="1">
      <c r="C514" s="1"/>
      <c r="D514" s="2"/>
      <c r="E514" s="1"/>
      <c r="F514" s="2"/>
    </row>
    <row r="515" ht="14.25" customHeight="1">
      <c r="C515" s="1"/>
      <c r="D515" s="2"/>
      <c r="E515" s="1"/>
      <c r="F515" s="2"/>
    </row>
    <row r="516" ht="14.25" customHeight="1">
      <c r="C516" s="1"/>
      <c r="D516" s="2"/>
      <c r="E516" s="1"/>
      <c r="F516" s="2"/>
    </row>
    <row r="517" ht="14.25" customHeight="1">
      <c r="C517" s="1"/>
      <c r="D517" s="2"/>
      <c r="E517" s="1"/>
      <c r="F517" s="2"/>
    </row>
    <row r="518" ht="14.25" customHeight="1">
      <c r="C518" s="1"/>
      <c r="D518" s="2"/>
      <c r="E518" s="1"/>
      <c r="F518" s="2"/>
    </row>
    <row r="519" ht="14.25" customHeight="1">
      <c r="C519" s="1"/>
      <c r="D519" s="2"/>
      <c r="E519" s="1"/>
      <c r="F519" s="2"/>
    </row>
    <row r="520" ht="14.25" customHeight="1">
      <c r="C520" s="1"/>
      <c r="D520" s="2"/>
      <c r="E520" s="1"/>
      <c r="F520" s="2"/>
    </row>
    <row r="521" ht="14.25" customHeight="1">
      <c r="C521" s="1"/>
      <c r="D521" s="2"/>
      <c r="E521" s="1"/>
      <c r="F521" s="2"/>
    </row>
    <row r="522" ht="14.25" customHeight="1">
      <c r="C522" s="1"/>
      <c r="D522" s="2"/>
      <c r="E522" s="1"/>
      <c r="F522" s="2"/>
    </row>
    <row r="523" ht="14.25" customHeight="1">
      <c r="C523" s="1"/>
      <c r="D523" s="2"/>
      <c r="E523" s="1"/>
      <c r="F523" s="2"/>
    </row>
    <row r="524" ht="14.25" customHeight="1">
      <c r="C524" s="1"/>
      <c r="D524" s="2"/>
      <c r="E524" s="1"/>
      <c r="F524" s="2"/>
    </row>
    <row r="525" ht="14.25" customHeight="1">
      <c r="C525" s="1"/>
      <c r="D525" s="2"/>
      <c r="E525" s="1"/>
      <c r="F525" s="2"/>
    </row>
    <row r="526" ht="14.25" customHeight="1">
      <c r="C526" s="1"/>
      <c r="D526" s="2"/>
      <c r="E526" s="1"/>
      <c r="F526" s="2"/>
    </row>
    <row r="527" ht="14.25" customHeight="1">
      <c r="C527" s="1"/>
      <c r="D527" s="2"/>
      <c r="E527" s="1"/>
      <c r="F527" s="2"/>
    </row>
    <row r="528" ht="14.25" customHeight="1">
      <c r="C528" s="1"/>
      <c r="D528" s="2"/>
      <c r="E528" s="1"/>
      <c r="F528" s="2"/>
    </row>
    <row r="529" ht="14.25" customHeight="1">
      <c r="C529" s="1"/>
      <c r="D529" s="2"/>
      <c r="E529" s="1"/>
      <c r="F529" s="2"/>
    </row>
    <row r="530" ht="14.25" customHeight="1">
      <c r="C530" s="1"/>
      <c r="D530" s="2"/>
      <c r="E530" s="1"/>
      <c r="F530" s="2"/>
    </row>
    <row r="531" ht="14.25" customHeight="1">
      <c r="C531" s="1"/>
      <c r="D531" s="2"/>
      <c r="E531" s="1"/>
      <c r="F531" s="2"/>
    </row>
    <row r="532" ht="14.25" customHeight="1">
      <c r="C532" s="1"/>
      <c r="D532" s="2"/>
      <c r="E532" s="1"/>
      <c r="F532" s="2"/>
    </row>
    <row r="533" ht="14.25" customHeight="1">
      <c r="C533" s="1"/>
      <c r="D533" s="2"/>
      <c r="E533" s="1"/>
      <c r="F533" s="2"/>
    </row>
    <row r="534" ht="14.25" customHeight="1">
      <c r="C534" s="1"/>
      <c r="D534" s="2"/>
      <c r="E534" s="1"/>
      <c r="F534" s="2"/>
    </row>
    <row r="535" ht="14.25" customHeight="1">
      <c r="C535" s="1"/>
      <c r="D535" s="2"/>
      <c r="E535" s="1"/>
      <c r="F535" s="2"/>
    </row>
    <row r="536" ht="14.25" customHeight="1">
      <c r="C536" s="1"/>
      <c r="D536" s="2"/>
      <c r="E536" s="1"/>
      <c r="F536" s="2"/>
    </row>
    <row r="537" ht="14.25" customHeight="1">
      <c r="C537" s="1"/>
      <c r="D537" s="2"/>
      <c r="E537" s="1"/>
      <c r="F537" s="2"/>
    </row>
    <row r="538" ht="14.25" customHeight="1">
      <c r="C538" s="1"/>
      <c r="D538" s="2"/>
      <c r="E538" s="1"/>
      <c r="F538" s="2"/>
    </row>
    <row r="539" ht="14.25" customHeight="1">
      <c r="C539" s="1"/>
      <c r="D539" s="2"/>
      <c r="E539" s="1"/>
      <c r="F539" s="2"/>
    </row>
    <row r="540" ht="14.25" customHeight="1">
      <c r="C540" s="1"/>
      <c r="D540" s="2"/>
      <c r="E540" s="1"/>
      <c r="F540" s="2"/>
    </row>
    <row r="541" ht="14.25" customHeight="1">
      <c r="C541" s="1"/>
      <c r="D541" s="2"/>
      <c r="E541" s="1"/>
      <c r="F541" s="2"/>
    </row>
    <row r="542" ht="14.25" customHeight="1">
      <c r="C542" s="1"/>
      <c r="D542" s="2"/>
      <c r="E542" s="1"/>
      <c r="F542" s="2"/>
    </row>
    <row r="543" ht="14.25" customHeight="1">
      <c r="C543" s="1"/>
      <c r="D543" s="2"/>
      <c r="E543" s="1"/>
      <c r="F543" s="2"/>
    </row>
    <row r="544" ht="14.25" customHeight="1">
      <c r="C544" s="1"/>
      <c r="D544" s="2"/>
      <c r="E544" s="1"/>
      <c r="F544" s="2"/>
    </row>
    <row r="545" ht="14.25" customHeight="1">
      <c r="C545" s="1"/>
      <c r="D545" s="2"/>
      <c r="E545" s="1"/>
      <c r="F545" s="2"/>
    </row>
    <row r="546" ht="14.25" customHeight="1">
      <c r="C546" s="1"/>
      <c r="D546" s="2"/>
      <c r="E546" s="1"/>
      <c r="F546" s="2"/>
    </row>
    <row r="547" ht="14.25" customHeight="1">
      <c r="C547" s="1"/>
      <c r="D547" s="2"/>
      <c r="E547" s="1"/>
      <c r="F547" s="2"/>
    </row>
    <row r="548" ht="14.25" customHeight="1">
      <c r="C548" s="1"/>
      <c r="D548" s="2"/>
      <c r="E548" s="1"/>
      <c r="F548" s="2"/>
    </row>
    <row r="549" ht="14.25" customHeight="1">
      <c r="C549" s="1"/>
      <c r="D549" s="2"/>
      <c r="E549" s="1"/>
      <c r="F549" s="2"/>
    </row>
    <row r="550" ht="14.25" customHeight="1">
      <c r="C550" s="1"/>
      <c r="D550" s="2"/>
      <c r="E550" s="1"/>
      <c r="F550" s="2"/>
    </row>
    <row r="551" ht="14.25" customHeight="1">
      <c r="C551" s="1"/>
      <c r="D551" s="2"/>
      <c r="E551" s="1"/>
      <c r="F551" s="2"/>
    </row>
    <row r="552" ht="14.25" customHeight="1">
      <c r="C552" s="1"/>
      <c r="D552" s="2"/>
      <c r="E552" s="1"/>
      <c r="F552" s="2"/>
    </row>
    <row r="553" ht="14.25" customHeight="1">
      <c r="C553" s="1"/>
      <c r="D553" s="2"/>
      <c r="E553" s="1"/>
      <c r="F553" s="2"/>
    </row>
    <row r="554" ht="14.25" customHeight="1">
      <c r="C554" s="1"/>
      <c r="D554" s="2"/>
      <c r="E554" s="1"/>
      <c r="F554" s="2"/>
    </row>
    <row r="555" ht="14.25" customHeight="1">
      <c r="C555" s="1"/>
      <c r="D555" s="2"/>
      <c r="E555" s="1"/>
      <c r="F555" s="2"/>
    </row>
    <row r="556" ht="14.25" customHeight="1">
      <c r="C556" s="1"/>
      <c r="D556" s="2"/>
      <c r="E556" s="1"/>
      <c r="F556" s="2"/>
    </row>
    <row r="557" ht="14.25" customHeight="1">
      <c r="C557" s="1"/>
      <c r="D557" s="2"/>
      <c r="E557" s="1"/>
      <c r="F557" s="2"/>
    </row>
    <row r="558" ht="14.25" customHeight="1">
      <c r="C558" s="1"/>
      <c r="D558" s="2"/>
      <c r="E558" s="1"/>
      <c r="F558" s="2"/>
    </row>
    <row r="559" ht="14.25" customHeight="1">
      <c r="C559" s="1"/>
      <c r="D559" s="2"/>
      <c r="E559" s="1"/>
      <c r="F559" s="2"/>
    </row>
    <row r="560" ht="14.25" customHeight="1">
      <c r="C560" s="1"/>
      <c r="D560" s="2"/>
      <c r="E560" s="1"/>
      <c r="F560" s="2"/>
    </row>
    <row r="561" ht="14.25" customHeight="1">
      <c r="C561" s="1"/>
      <c r="D561" s="2"/>
      <c r="E561" s="1"/>
      <c r="F561" s="2"/>
    </row>
    <row r="562" ht="14.25" customHeight="1">
      <c r="C562" s="1"/>
      <c r="D562" s="2"/>
      <c r="E562" s="1"/>
      <c r="F562" s="2"/>
    </row>
    <row r="563" ht="14.25" customHeight="1">
      <c r="C563" s="1"/>
      <c r="D563" s="2"/>
      <c r="E563" s="1"/>
      <c r="F563" s="2"/>
    </row>
    <row r="564" ht="14.25" customHeight="1">
      <c r="C564" s="1"/>
      <c r="D564" s="2"/>
      <c r="E564" s="1"/>
      <c r="F564" s="2"/>
    </row>
    <row r="565" ht="14.25" customHeight="1">
      <c r="C565" s="1"/>
      <c r="D565" s="2"/>
      <c r="E565" s="1"/>
      <c r="F565" s="2"/>
    </row>
    <row r="566" ht="14.25" customHeight="1">
      <c r="C566" s="1"/>
      <c r="D566" s="2"/>
      <c r="E566" s="1"/>
      <c r="F566" s="2"/>
    </row>
    <row r="567" ht="14.25" customHeight="1">
      <c r="C567" s="1"/>
      <c r="D567" s="2"/>
      <c r="E567" s="1"/>
      <c r="F567" s="2"/>
    </row>
    <row r="568" ht="14.25" customHeight="1">
      <c r="C568" s="1"/>
      <c r="D568" s="2"/>
      <c r="E568" s="1"/>
      <c r="F568" s="2"/>
    </row>
    <row r="569" ht="14.25" customHeight="1">
      <c r="C569" s="1"/>
      <c r="D569" s="2"/>
      <c r="E569" s="1"/>
      <c r="F569" s="2"/>
    </row>
    <row r="570" ht="14.25" customHeight="1">
      <c r="C570" s="1"/>
      <c r="D570" s="2"/>
      <c r="E570" s="1"/>
      <c r="F570" s="2"/>
    </row>
    <row r="571" ht="14.25" customHeight="1">
      <c r="C571" s="1"/>
      <c r="D571" s="2"/>
      <c r="E571" s="1"/>
      <c r="F571" s="2"/>
    </row>
    <row r="572" ht="14.25" customHeight="1">
      <c r="C572" s="1"/>
      <c r="D572" s="2"/>
      <c r="E572" s="1"/>
      <c r="F572" s="2"/>
    </row>
    <row r="573" ht="14.25" customHeight="1">
      <c r="C573" s="1"/>
      <c r="D573" s="2"/>
      <c r="E573" s="1"/>
      <c r="F573" s="2"/>
    </row>
    <row r="574" ht="14.25" customHeight="1">
      <c r="C574" s="1"/>
      <c r="D574" s="2"/>
      <c r="E574" s="1"/>
      <c r="F574" s="2"/>
    </row>
    <row r="575" ht="14.25" customHeight="1">
      <c r="C575" s="1"/>
      <c r="D575" s="2"/>
      <c r="E575" s="1"/>
      <c r="F575" s="2"/>
    </row>
    <row r="576" ht="14.25" customHeight="1">
      <c r="C576" s="1"/>
      <c r="D576" s="2"/>
      <c r="E576" s="1"/>
      <c r="F576" s="2"/>
    </row>
    <row r="577" ht="14.25" customHeight="1">
      <c r="C577" s="1"/>
      <c r="D577" s="2"/>
      <c r="E577" s="1"/>
      <c r="F577" s="2"/>
    </row>
    <row r="578" ht="14.25" customHeight="1">
      <c r="C578" s="1"/>
      <c r="D578" s="2"/>
      <c r="E578" s="1"/>
      <c r="F578" s="2"/>
    </row>
    <row r="579" ht="14.25" customHeight="1">
      <c r="C579" s="1"/>
      <c r="D579" s="2"/>
      <c r="E579" s="1"/>
      <c r="F579" s="2"/>
    </row>
    <row r="580" ht="14.25" customHeight="1">
      <c r="C580" s="1"/>
      <c r="D580" s="2"/>
      <c r="E580" s="1"/>
      <c r="F580" s="2"/>
    </row>
    <row r="581" ht="14.25" customHeight="1">
      <c r="C581" s="1"/>
      <c r="D581" s="2"/>
      <c r="E581" s="1"/>
      <c r="F581" s="2"/>
    </row>
    <row r="582" ht="14.25" customHeight="1">
      <c r="C582" s="1"/>
      <c r="D582" s="2"/>
      <c r="E582" s="1"/>
      <c r="F582" s="2"/>
    </row>
    <row r="583" ht="14.25" customHeight="1">
      <c r="C583" s="1"/>
      <c r="D583" s="2"/>
      <c r="E583" s="1"/>
      <c r="F583" s="2"/>
    </row>
    <row r="584" ht="14.25" customHeight="1">
      <c r="C584" s="1"/>
      <c r="D584" s="2"/>
      <c r="E584" s="1"/>
      <c r="F584" s="2"/>
    </row>
    <row r="585" ht="14.25" customHeight="1">
      <c r="C585" s="1"/>
      <c r="D585" s="2"/>
      <c r="E585" s="1"/>
      <c r="F585" s="2"/>
    </row>
    <row r="586" ht="14.25" customHeight="1">
      <c r="C586" s="1"/>
      <c r="D586" s="2"/>
      <c r="E586" s="1"/>
      <c r="F586" s="2"/>
    </row>
    <row r="587" ht="14.25" customHeight="1">
      <c r="C587" s="1"/>
      <c r="D587" s="2"/>
      <c r="E587" s="1"/>
      <c r="F587" s="2"/>
    </row>
    <row r="588" ht="14.25" customHeight="1">
      <c r="C588" s="1"/>
      <c r="D588" s="2"/>
      <c r="E588" s="1"/>
      <c r="F588" s="2"/>
    </row>
    <row r="589" ht="14.25" customHeight="1">
      <c r="C589" s="1"/>
      <c r="D589" s="2"/>
      <c r="E589" s="1"/>
      <c r="F589" s="2"/>
    </row>
    <row r="590" ht="14.25" customHeight="1">
      <c r="C590" s="1"/>
      <c r="D590" s="2"/>
      <c r="E590" s="1"/>
      <c r="F590" s="2"/>
    </row>
    <row r="591" ht="14.25" customHeight="1">
      <c r="C591" s="1"/>
      <c r="D591" s="2"/>
      <c r="E591" s="1"/>
      <c r="F591" s="2"/>
    </row>
    <row r="592" ht="14.25" customHeight="1">
      <c r="C592" s="1"/>
      <c r="D592" s="2"/>
      <c r="E592" s="1"/>
      <c r="F592" s="2"/>
    </row>
    <row r="593" ht="14.25" customHeight="1">
      <c r="C593" s="1"/>
      <c r="D593" s="2"/>
      <c r="E593" s="1"/>
      <c r="F593" s="2"/>
    </row>
    <row r="594" ht="14.25" customHeight="1">
      <c r="C594" s="1"/>
      <c r="D594" s="2"/>
      <c r="E594" s="1"/>
      <c r="F594" s="2"/>
    </row>
    <row r="595" ht="14.25" customHeight="1">
      <c r="C595" s="1"/>
      <c r="D595" s="2"/>
      <c r="E595" s="1"/>
      <c r="F595" s="2"/>
    </row>
    <row r="596" ht="14.25" customHeight="1">
      <c r="C596" s="1"/>
      <c r="D596" s="2"/>
      <c r="E596" s="1"/>
      <c r="F596" s="2"/>
    </row>
    <row r="597" ht="14.25" customHeight="1">
      <c r="C597" s="1"/>
      <c r="D597" s="2"/>
      <c r="E597" s="1"/>
      <c r="F597" s="2"/>
    </row>
    <row r="598" ht="14.25" customHeight="1">
      <c r="C598" s="1"/>
      <c r="D598" s="2"/>
      <c r="E598" s="1"/>
      <c r="F598" s="2"/>
    </row>
    <row r="599" ht="14.25" customHeight="1">
      <c r="C599" s="1"/>
      <c r="D599" s="2"/>
      <c r="E599" s="1"/>
      <c r="F599" s="2"/>
    </row>
    <row r="600" ht="14.25" customHeight="1">
      <c r="C600" s="1"/>
      <c r="D600" s="2"/>
      <c r="E600" s="1"/>
      <c r="F600" s="2"/>
    </row>
    <row r="601" ht="14.25" customHeight="1">
      <c r="C601" s="1"/>
      <c r="D601" s="2"/>
      <c r="E601" s="1"/>
      <c r="F601" s="2"/>
    </row>
    <row r="602" ht="14.25" customHeight="1">
      <c r="C602" s="1"/>
      <c r="D602" s="2"/>
      <c r="E602" s="1"/>
      <c r="F602" s="2"/>
    </row>
    <row r="603" ht="14.25" customHeight="1">
      <c r="C603" s="1"/>
      <c r="D603" s="2"/>
      <c r="E603" s="1"/>
      <c r="F603" s="2"/>
    </row>
    <row r="604" ht="14.25" customHeight="1">
      <c r="C604" s="1"/>
      <c r="D604" s="2"/>
      <c r="E604" s="1"/>
      <c r="F604" s="2"/>
    </row>
    <row r="605" ht="14.25" customHeight="1">
      <c r="C605" s="1"/>
      <c r="D605" s="2"/>
      <c r="E605" s="1"/>
      <c r="F605" s="2"/>
    </row>
    <row r="606" ht="14.25" customHeight="1">
      <c r="C606" s="1"/>
      <c r="D606" s="2"/>
      <c r="E606" s="1"/>
      <c r="F606" s="2"/>
    </row>
    <row r="607" ht="14.25" customHeight="1">
      <c r="C607" s="1"/>
      <c r="D607" s="2"/>
      <c r="E607" s="1"/>
      <c r="F607" s="2"/>
    </row>
    <row r="608" ht="14.25" customHeight="1">
      <c r="C608" s="1"/>
      <c r="D608" s="2"/>
      <c r="E608" s="1"/>
      <c r="F608" s="2"/>
    </row>
    <row r="609" ht="14.25" customHeight="1">
      <c r="C609" s="1"/>
      <c r="D609" s="2"/>
      <c r="E609" s="1"/>
      <c r="F609" s="2"/>
    </row>
    <row r="610" ht="14.25" customHeight="1">
      <c r="C610" s="1"/>
      <c r="D610" s="2"/>
      <c r="E610" s="1"/>
      <c r="F610" s="2"/>
    </row>
    <row r="611" ht="14.25" customHeight="1">
      <c r="C611" s="1"/>
      <c r="D611" s="2"/>
      <c r="E611" s="1"/>
      <c r="F611" s="2"/>
    </row>
    <row r="612" ht="14.25" customHeight="1">
      <c r="C612" s="1"/>
      <c r="D612" s="2"/>
      <c r="E612" s="1"/>
      <c r="F612" s="2"/>
    </row>
    <row r="613" ht="14.25" customHeight="1">
      <c r="C613" s="1"/>
      <c r="D613" s="2"/>
      <c r="E613" s="1"/>
      <c r="F613" s="2"/>
    </row>
    <row r="614" ht="14.25" customHeight="1">
      <c r="C614" s="1"/>
      <c r="D614" s="2"/>
      <c r="E614" s="1"/>
      <c r="F614" s="2"/>
    </row>
    <row r="615" ht="14.25" customHeight="1">
      <c r="C615" s="1"/>
      <c r="D615" s="2"/>
      <c r="E615" s="1"/>
      <c r="F615" s="2"/>
    </row>
    <row r="616" ht="14.25" customHeight="1">
      <c r="C616" s="1"/>
      <c r="D616" s="2"/>
      <c r="E616" s="1"/>
      <c r="F616" s="2"/>
    </row>
    <row r="617" ht="14.25" customHeight="1">
      <c r="C617" s="1"/>
      <c r="D617" s="2"/>
      <c r="E617" s="1"/>
      <c r="F617" s="2"/>
    </row>
    <row r="618" ht="14.25" customHeight="1">
      <c r="C618" s="1"/>
      <c r="D618" s="2"/>
      <c r="E618" s="1"/>
      <c r="F618" s="2"/>
    </row>
    <row r="619" ht="14.25" customHeight="1">
      <c r="C619" s="1"/>
      <c r="D619" s="2"/>
      <c r="E619" s="1"/>
      <c r="F619" s="2"/>
    </row>
    <row r="620" ht="14.25" customHeight="1">
      <c r="C620" s="1"/>
      <c r="D620" s="2"/>
      <c r="E620" s="1"/>
      <c r="F620" s="2"/>
    </row>
    <row r="621" ht="14.25" customHeight="1">
      <c r="C621" s="1"/>
      <c r="D621" s="2"/>
      <c r="E621" s="1"/>
      <c r="F621" s="2"/>
    </row>
    <row r="622" ht="14.25" customHeight="1">
      <c r="C622" s="1"/>
      <c r="D622" s="2"/>
      <c r="E622" s="1"/>
      <c r="F622" s="2"/>
    </row>
    <row r="623" ht="14.25" customHeight="1">
      <c r="C623" s="1"/>
      <c r="D623" s="2"/>
      <c r="E623" s="1"/>
      <c r="F623" s="2"/>
    </row>
    <row r="624" ht="14.25" customHeight="1">
      <c r="C624" s="1"/>
      <c r="D624" s="2"/>
      <c r="E624" s="1"/>
      <c r="F624" s="2"/>
    </row>
    <row r="625" ht="14.25" customHeight="1">
      <c r="C625" s="1"/>
      <c r="D625" s="2"/>
      <c r="E625" s="1"/>
      <c r="F625" s="2"/>
    </row>
    <row r="626" ht="14.25" customHeight="1">
      <c r="C626" s="1"/>
      <c r="D626" s="2"/>
      <c r="E626" s="1"/>
      <c r="F626" s="2"/>
    </row>
    <row r="627" ht="14.25" customHeight="1">
      <c r="C627" s="1"/>
      <c r="D627" s="2"/>
      <c r="E627" s="1"/>
      <c r="F627" s="2"/>
    </row>
    <row r="628" ht="14.25" customHeight="1">
      <c r="C628" s="1"/>
      <c r="D628" s="2"/>
      <c r="E628" s="1"/>
      <c r="F628" s="2"/>
    </row>
    <row r="629" ht="14.25" customHeight="1">
      <c r="C629" s="1"/>
      <c r="D629" s="2"/>
      <c r="E629" s="1"/>
      <c r="F629" s="2"/>
    </row>
    <row r="630" ht="14.25" customHeight="1">
      <c r="C630" s="1"/>
      <c r="D630" s="2"/>
      <c r="E630" s="1"/>
      <c r="F630" s="2"/>
    </row>
    <row r="631" ht="14.25" customHeight="1">
      <c r="C631" s="1"/>
      <c r="D631" s="2"/>
      <c r="E631" s="1"/>
      <c r="F631" s="2"/>
    </row>
    <row r="632" ht="14.25" customHeight="1">
      <c r="C632" s="1"/>
      <c r="D632" s="2"/>
      <c r="E632" s="1"/>
      <c r="F632" s="2"/>
    </row>
    <row r="633" ht="14.25" customHeight="1">
      <c r="C633" s="1"/>
      <c r="D633" s="2"/>
      <c r="E633" s="1"/>
      <c r="F633" s="2"/>
    </row>
    <row r="634" ht="14.25" customHeight="1">
      <c r="C634" s="1"/>
      <c r="D634" s="2"/>
      <c r="E634" s="1"/>
      <c r="F634" s="2"/>
    </row>
    <row r="635" ht="14.25" customHeight="1">
      <c r="C635" s="1"/>
      <c r="D635" s="2"/>
      <c r="E635" s="1"/>
      <c r="F635" s="2"/>
    </row>
    <row r="636" ht="14.25" customHeight="1">
      <c r="C636" s="1"/>
      <c r="D636" s="2"/>
      <c r="E636" s="1"/>
      <c r="F636" s="2"/>
    </row>
    <row r="637" ht="14.25" customHeight="1">
      <c r="C637" s="1"/>
      <c r="D637" s="2"/>
      <c r="E637" s="1"/>
      <c r="F637" s="2"/>
    </row>
    <row r="638" ht="14.25" customHeight="1">
      <c r="C638" s="1"/>
      <c r="D638" s="2"/>
      <c r="E638" s="1"/>
      <c r="F638" s="2"/>
    </row>
    <row r="639" ht="14.25" customHeight="1">
      <c r="C639" s="1"/>
      <c r="D639" s="2"/>
      <c r="E639" s="1"/>
      <c r="F639" s="2"/>
    </row>
    <row r="640" ht="14.25" customHeight="1">
      <c r="C640" s="1"/>
      <c r="D640" s="2"/>
      <c r="E640" s="1"/>
      <c r="F640" s="2"/>
    </row>
    <row r="641" ht="14.25" customHeight="1">
      <c r="C641" s="1"/>
      <c r="D641" s="2"/>
      <c r="E641" s="1"/>
      <c r="F641" s="2"/>
    </row>
    <row r="642" ht="14.25" customHeight="1">
      <c r="C642" s="1"/>
      <c r="D642" s="2"/>
      <c r="E642" s="1"/>
      <c r="F642" s="2"/>
    </row>
    <row r="643" ht="14.25" customHeight="1">
      <c r="C643" s="1"/>
      <c r="D643" s="2"/>
      <c r="E643" s="1"/>
      <c r="F643" s="2"/>
    </row>
    <row r="644" ht="14.25" customHeight="1">
      <c r="C644" s="1"/>
      <c r="D644" s="2"/>
      <c r="E644" s="1"/>
      <c r="F644" s="2"/>
    </row>
    <row r="645" ht="14.25" customHeight="1">
      <c r="C645" s="1"/>
      <c r="D645" s="2"/>
      <c r="E645" s="1"/>
      <c r="F645" s="2"/>
    </row>
    <row r="646" ht="14.25" customHeight="1">
      <c r="C646" s="1"/>
      <c r="D646" s="2"/>
      <c r="E646" s="1"/>
      <c r="F646" s="2"/>
    </row>
    <row r="647" ht="14.25" customHeight="1">
      <c r="C647" s="1"/>
      <c r="D647" s="2"/>
      <c r="E647" s="1"/>
      <c r="F647" s="2"/>
    </row>
    <row r="648" ht="14.25" customHeight="1">
      <c r="C648" s="1"/>
      <c r="D648" s="2"/>
      <c r="E648" s="1"/>
      <c r="F648" s="2"/>
    </row>
    <row r="649" ht="14.25" customHeight="1">
      <c r="C649" s="1"/>
      <c r="D649" s="2"/>
      <c r="E649" s="1"/>
      <c r="F649" s="2"/>
    </row>
    <row r="650" ht="14.25" customHeight="1">
      <c r="C650" s="1"/>
      <c r="D650" s="2"/>
      <c r="E650" s="1"/>
      <c r="F650" s="2"/>
    </row>
    <row r="651" ht="14.25" customHeight="1">
      <c r="C651" s="1"/>
      <c r="D651" s="2"/>
      <c r="E651" s="1"/>
      <c r="F651" s="2"/>
    </row>
    <row r="652" ht="14.25" customHeight="1">
      <c r="C652" s="1"/>
      <c r="D652" s="2"/>
      <c r="E652" s="1"/>
      <c r="F652" s="2"/>
    </row>
    <row r="653" ht="14.25" customHeight="1">
      <c r="C653" s="1"/>
      <c r="D653" s="2"/>
      <c r="E653" s="1"/>
      <c r="F653" s="2"/>
    </row>
    <row r="654" ht="14.25" customHeight="1">
      <c r="C654" s="1"/>
      <c r="D654" s="2"/>
      <c r="E654" s="1"/>
      <c r="F654" s="2"/>
    </row>
    <row r="655" ht="14.25" customHeight="1">
      <c r="C655" s="1"/>
      <c r="D655" s="2"/>
      <c r="E655" s="1"/>
      <c r="F655" s="2"/>
    </row>
    <row r="656" ht="14.25" customHeight="1">
      <c r="C656" s="1"/>
      <c r="D656" s="2"/>
      <c r="E656" s="1"/>
      <c r="F656" s="2"/>
    </row>
    <row r="657" ht="14.25" customHeight="1">
      <c r="C657" s="1"/>
      <c r="D657" s="2"/>
      <c r="E657" s="1"/>
      <c r="F657" s="2"/>
    </row>
    <row r="658" ht="14.25" customHeight="1">
      <c r="C658" s="1"/>
      <c r="D658" s="2"/>
      <c r="E658" s="1"/>
      <c r="F658" s="2"/>
    </row>
    <row r="659" ht="14.25" customHeight="1">
      <c r="C659" s="1"/>
      <c r="D659" s="2"/>
      <c r="E659" s="1"/>
      <c r="F659" s="2"/>
    </row>
    <row r="660" ht="14.25" customHeight="1">
      <c r="C660" s="1"/>
      <c r="D660" s="2"/>
      <c r="E660" s="1"/>
      <c r="F660" s="2"/>
    </row>
    <row r="661" ht="14.25" customHeight="1">
      <c r="C661" s="1"/>
      <c r="D661" s="2"/>
      <c r="E661" s="1"/>
      <c r="F661" s="2"/>
    </row>
    <row r="662" ht="14.25" customHeight="1">
      <c r="C662" s="1"/>
      <c r="D662" s="2"/>
      <c r="E662" s="1"/>
      <c r="F662" s="2"/>
    </row>
    <row r="663" ht="14.25" customHeight="1">
      <c r="C663" s="1"/>
      <c r="D663" s="2"/>
      <c r="E663" s="1"/>
      <c r="F663" s="2"/>
    </row>
    <row r="664" ht="14.25" customHeight="1">
      <c r="C664" s="1"/>
      <c r="D664" s="2"/>
      <c r="E664" s="1"/>
      <c r="F664" s="2"/>
    </row>
    <row r="665" ht="14.25" customHeight="1">
      <c r="C665" s="1"/>
      <c r="D665" s="2"/>
      <c r="E665" s="1"/>
      <c r="F665" s="2"/>
    </row>
    <row r="666" ht="14.25" customHeight="1">
      <c r="C666" s="1"/>
      <c r="D666" s="2"/>
      <c r="E666" s="1"/>
      <c r="F666" s="2"/>
    </row>
    <row r="667" ht="14.25" customHeight="1">
      <c r="C667" s="1"/>
      <c r="D667" s="2"/>
      <c r="E667" s="1"/>
      <c r="F667" s="2"/>
    </row>
    <row r="668" ht="14.25" customHeight="1">
      <c r="C668" s="1"/>
      <c r="D668" s="2"/>
      <c r="E668" s="1"/>
      <c r="F668" s="2"/>
    </row>
    <row r="669" ht="14.25" customHeight="1">
      <c r="C669" s="1"/>
      <c r="D669" s="2"/>
      <c r="E669" s="1"/>
      <c r="F669" s="2"/>
    </row>
    <row r="670" ht="14.25" customHeight="1">
      <c r="C670" s="1"/>
      <c r="D670" s="2"/>
      <c r="E670" s="1"/>
      <c r="F670" s="2"/>
    </row>
    <row r="671" ht="14.25" customHeight="1">
      <c r="C671" s="1"/>
      <c r="D671" s="2"/>
      <c r="E671" s="1"/>
      <c r="F671" s="2"/>
    </row>
    <row r="672" ht="14.25" customHeight="1">
      <c r="C672" s="1"/>
      <c r="D672" s="2"/>
      <c r="E672" s="1"/>
      <c r="F672" s="2"/>
    </row>
    <row r="673" ht="14.25" customHeight="1">
      <c r="C673" s="1"/>
      <c r="D673" s="2"/>
      <c r="E673" s="1"/>
      <c r="F673" s="2"/>
    </row>
    <row r="674" ht="14.25" customHeight="1">
      <c r="C674" s="1"/>
      <c r="D674" s="2"/>
      <c r="E674" s="1"/>
      <c r="F674" s="2"/>
    </row>
    <row r="675" ht="14.25" customHeight="1">
      <c r="C675" s="1"/>
      <c r="D675" s="2"/>
      <c r="E675" s="1"/>
      <c r="F675" s="2"/>
    </row>
    <row r="676" ht="14.25" customHeight="1">
      <c r="C676" s="1"/>
      <c r="D676" s="2"/>
      <c r="E676" s="1"/>
      <c r="F676" s="2"/>
    </row>
    <row r="677" ht="14.25" customHeight="1">
      <c r="C677" s="1"/>
      <c r="D677" s="2"/>
      <c r="E677" s="1"/>
      <c r="F677" s="2"/>
    </row>
    <row r="678" ht="14.25" customHeight="1">
      <c r="C678" s="1"/>
      <c r="D678" s="2"/>
      <c r="E678" s="1"/>
      <c r="F678" s="2"/>
    </row>
    <row r="679" ht="14.25" customHeight="1">
      <c r="C679" s="1"/>
      <c r="D679" s="2"/>
      <c r="E679" s="1"/>
      <c r="F679" s="2"/>
    </row>
    <row r="680" ht="14.25" customHeight="1">
      <c r="C680" s="1"/>
      <c r="D680" s="2"/>
      <c r="E680" s="1"/>
      <c r="F680" s="2"/>
    </row>
    <row r="681" ht="14.25" customHeight="1">
      <c r="C681" s="1"/>
      <c r="D681" s="2"/>
      <c r="E681" s="1"/>
      <c r="F681" s="2"/>
    </row>
    <row r="682" ht="14.25" customHeight="1">
      <c r="C682" s="1"/>
      <c r="D682" s="2"/>
      <c r="E682" s="1"/>
      <c r="F682" s="2"/>
    </row>
    <row r="683" ht="14.25" customHeight="1">
      <c r="C683" s="1"/>
      <c r="D683" s="2"/>
      <c r="E683" s="1"/>
      <c r="F683" s="2"/>
    </row>
    <row r="684" ht="14.25" customHeight="1">
      <c r="C684" s="1"/>
      <c r="D684" s="2"/>
      <c r="E684" s="1"/>
      <c r="F684" s="2"/>
    </row>
    <row r="685" ht="14.25" customHeight="1">
      <c r="C685" s="1"/>
      <c r="D685" s="2"/>
      <c r="E685" s="1"/>
      <c r="F685" s="2"/>
    </row>
    <row r="686" ht="14.25" customHeight="1">
      <c r="C686" s="1"/>
      <c r="D686" s="2"/>
      <c r="E686" s="1"/>
      <c r="F686" s="2"/>
    </row>
    <row r="687" ht="14.25" customHeight="1">
      <c r="C687" s="1"/>
      <c r="D687" s="2"/>
      <c r="E687" s="1"/>
      <c r="F687" s="2"/>
    </row>
    <row r="688" ht="14.25" customHeight="1">
      <c r="C688" s="1"/>
      <c r="D688" s="2"/>
      <c r="E688" s="1"/>
      <c r="F688" s="2"/>
    </row>
    <row r="689" ht="14.25" customHeight="1">
      <c r="C689" s="1"/>
      <c r="D689" s="2"/>
      <c r="E689" s="1"/>
      <c r="F689" s="2"/>
    </row>
    <row r="690" ht="14.25" customHeight="1">
      <c r="C690" s="1"/>
      <c r="D690" s="2"/>
      <c r="E690" s="1"/>
      <c r="F690" s="2"/>
    </row>
    <row r="691" ht="14.25" customHeight="1">
      <c r="C691" s="1"/>
      <c r="D691" s="2"/>
      <c r="E691" s="1"/>
      <c r="F691" s="2"/>
    </row>
    <row r="692" ht="14.25" customHeight="1">
      <c r="C692" s="1"/>
      <c r="D692" s="2"/>
      <c r="E692" s="1"/>
      <c r="F692" s="2"/>
    </row>
    <row r="693" ht="14.25" customHeight="1">
      <c r="C693" s="1"/>
      <c r="D693" s="2"/>
      <c r="E693" s="1"/>
      <c r="F693" s="2"/>
    </row>
    <row r="694" ht="14.25" customHeight="1">
      <c r="C694" s="1"/>
      <c r="D694" s="2"/>
      <c r="E694" s="1"/>
      <c r="F694" s="2"/>
    </row>
    <row r="695" ht="14.25" customHeight="1">
      <c r="C695" s="1"/>
      <c r="D695" s="2"/>
      <c r="E695" s="1"/>
      <c r="F695" s="2"/>
    </row>
    <row r="696" ht="14.25" customHeight="1">
      <c r="C696" s="1"/>
      <c r="D696" s="2"/>
      <c r="E696" s="1"/>
      <c r="F696" s="2"/>
    </row>
    <row r="697" ht="14.25" customHeight="1">
      <c r="C697" s="1"/>
      <c r="D697" s="2"/>
      <c r="E697" s="1"/>
      <c r="F697" s="2"/>
    </row>
    <row r="698" ht="14.25" customHeight="1">
      <c r="C698" s="1"/>
      <c r="D698" s="2"/>
      <c r="E698" s="1"/>
      <c r="F698" s="2"/>
    </row>
    <row r="699" ht="14.25" customHeight="1">
      <c r="C699" s="1"/>
      <c r="D699" s="2"/>
      <c r="E699" s="1"/>
      <c r="F699" s="2"/>
    </row>
    <row r="700" ht="14.25" customHeight="1">
      <c r="C700" s="1"/>
      <c r="D700" s="2"/>
      <c r="E700" s="1"/>
      <c r="F700" s="2"/>
    </row>
    <row r="701" ht="14.25" customHeight="1">
      <c r="C701" s="1"/>
      <c r="D701" s="2"/>
      <c r="E701" s="1"/>
      <c r="F701" s="2"/>
    </row>
    <row r="702" ht="14.25" customHeight="1">
      <c r="C702" s="1"/>
      <c r="D702" s="2"/>
      <c r="E702" s="1"/>
      <c r="F702" s="2"/>
    </row>
    <row r="703" ht="14.25" customHeight="1">
      <c r="C703" s="1"/>
      <c r="D703" s="2"/>
      <c r="E703" s="1"/>
      <c r="F703" s="2"/>
    </row>
    <row r="704" ht="14.25" customHeight="1">
      <c r="C704" s="1"/>
      <c r="D704" s="2"/>
      <c r="E704" s="1"/>
      <c r="F704" s="2"/>
    </row>
    <row r="705" ht="14.25" customHeight="1">
      <c r="C705" s="1"/>
      <c r="D705" s="2"/>
      <c r="E705" s="1"/>
      <c r="F705" s="2"/>
    </row>
    <row r="706" ht="14.25" customHeight="1">
      <c r="C706" s="1"/>
      <c r="D706" s="2"/>
      <c r="E706" s="1"/>
      <c r="F706" s="2"/>
    </row>
    <row r="707" ht="14.25" customHeight="1">
      <c r="C707" s="1"/>
      <c r="D707" s="2"/>
      <c r="E707" s="1"/>
      <c r="F707" s="2"/>
    </row>
    <row r="708" ht="14.25" customHeight="1">
      <c r="C708" s="1"/>
      <c r="D708" s="2"/>
      <c r="E708" s="1"/>
      <c r="F708" s="2"/>
    </row>
    <row r="709" ht="14.25" customHeight="1">
      <c r="C709" s="1"/>
      <c r="D709" s="2"/>
      <c r="E709" s="1"/>
      <c r="F709" s="2"/>
    </row>
    <row r="710" ht="14.25" customHeight="1">
      <c r="C710" s="1"/>
      <c r="D710" s="2"/>
      <c r="E710" s="1"/>
      <c r="F710" s="2"/>
    </row>
    <row r="711" ht="14.25" customHeight="1">
      <c r="C711" s="1"/>
      <c r="D711" s="2"/>
      <c r="E711" s="1"/>
      <c r="F711" s="2"/>
    </row>
    <row r="712" ht="14.25" customHeight="1">
      <c r="C712" s="1"/>
      <c r="D712" s="2"/>
      <c r="E712" s="1"/>
      <c r="F712" s="2"/>
    </row>
    <row r="713" ht="14.25" customHeight="1">
      <c r="C713" s="1"/>
      <c r="D713" s="2"/>
      <c r="E713" s="1"/>
      <c r="F713" s="2"/>
    </row>
    <row r="714" ht="14.25" customHeight="1">
      <c r="C714" s="1"/>
      <c r="D714" s="2"/>
      <c r="E714" s="1"/>
      <c r="F714" s="2"/>
    </row>
    <row r="715" ht="14.25" customHeight="1">
      <c r="C715" s="1"/>
      <c r="D715" s="2"/>
      <c r="E715" s="1"/>
      <c r="F715" s="2"/>
    </row>
    <row r="716" ht="14.25" customHeight="1">
      <c r="C716" s="1"/>
      <c r="D716" s="2"/>
      <c r="E716" s="1"/>
      <c r="F716" s="2"/>
    </row>
    <row r="717" ht="14.25" customHeight="1">
      <c r="C717" s="1"/>
      <c r="D717" s="2"/>
      <c r="E717" s="1"/>
      <c r="F717" s="2"/>
    </row>
    <row r="718" ht="14.25" customHeight="1">
      <c r="C718" s="1"/>
      <c r="D718" s="2"/>
      <c r="E718" s="1"/>
      <c r="F718" s="2"/>
    </row>
    <row r="719" ht="14.25" customHeight="1">
      <c r="C719" s="1"/>
      <c r="D719" s="2"/>
      <c r="E719" s="1"/>
      <c r="F719" s="2"/>
    </row>
    <row r="720" ht="14.25" customHeight="1">
      <c r="C720" s="1"/>
      <c r="D720" s="2"/>
      <c r="E720" s="1"/>
      <c r="F720" s="2"/>
    </row>
    <row r="721" ht="14.25" customHeight="1">
      <c r="C721" s="1"/>
      <c r="D721" s="2"/>
      <c r="E721" s="1"/>
      <c r="F721" s="2"/>
    </row>
    <row r="722" ht="14.25" customHeight="1">
      <c r="C722" s="1"/>
      <c r="D722" s="2"/>
      <c r="E722" s="1"/>
      <c r="F722" s="2"/>
    </row>
    <row r="723" ht="14.25" customHeight="1">
      <c r="C723" s="1"/>
      <c r="D723" s="2"/>
      <c r="E723" s="1"/>
      <c r="F723" s="2"/>
    </row>
    <row r="724" ht="14.25" customHeight="1">
      <c r="C724" s="1"/>
      <c r="D724" s="2"/>
      <c r="E724" s="1"/>
      <c r="F724" s="2"/>
    </row>
    <row r="725" ht="14.25" customHeight="1">
      <c r="C725" s="1"/>
      <c r="D725" s="2"/>
      <c r="E725" s="1"/>
      <c r="F725" s="2"/>
    </row>
    <row r="726" ht="14.25" customHeight="1">
      <c r="C726" s="1"/>
      <c r="D726" s="2"/>
      <c r="E726" s="1"/>
      <c r="F726" s="2"/>
    </row>
    <row r="727" ht="14.25" customHeight="1">
      <c r="C727" s="1"/>
      <c r="D727" s="2"/>
      <c r="E727" s="1"/>
      <c r="F727" s="2"/>
    </row>
    <row r="728" ht="14.25" customHeight="1">
      <c r="C728" s="1"/>
      <c r="D728" s="2"/>
      <c r="E728" s="1"/>
      <c r="F728" s="2"/>
    </row>
    <row r="729" ht="14.25" customHeight="1">
      <c r="C729" s="1"/>
      <c r="D729" s="2"/>
      <c r="E729" s="1"/>
      <c r="F729" s="2"/>
    </row>
    <row r="730" ht="14.25" customHeight="1">
      <c r="C730" s="1"/>
      <c r="D730" s="2"/>
      <c r="E730" s="1"/>
      <c r="F730" s="2"/>
    </row>
    <row r="731" ht="14.25" customHeight="1">
      <c r="C731" s="1"/>
      <c r="D731" s="2"/>
      <c r="E731" s="1"/>
      <c r="F731" s="2"/>
    </row>
    <row r="732" ht="14.25" customHeight="1">
      <c r="C732" s="1"/>
      <c r="D732" s="2"/>
      <c r="E732" s="1"/>
      <c r="F732" s="2"/>
    </row>
    <row r="733" ht="14.25" customHeight="1">
      <c r="C733" s="1"/>
      <c r="D733" s="2"/>
      <c r="E733" s="1"/>
      <c r="F733" s="2"/>
    </row>
    <row r="734" ht="14.25" customHeight="1">
      <c r="C734" s="1"/>
      <c r="D734" s="2"/>
      <c r="E734" s="1"/>
      <c r="F734" s="2"/>
    </row>
    <row r="735" ht="14.25" customHeight="1">
      <c r="C735" s="1"/>
      <c r="D735" s="2"/>
      <c r="E735" s="1"/>
      <c r="F735" s="2"/>
    </row>
    <row r="736" ht="14.25" customHeight="1">
      <c r="C736" s="1"/>
      <c r="D736" s="2"/>
      <c r="E736" s="1"/>
      <c r="F736" s="2"/>
    </row>
    <row r="737" ht="14.25" customHeight="1">
      <c r="C737" s="1"/>
      <c r="D737" s="2"/>
      <c r="E737" s="1"/>
      <c r="F737" s="2"/>
    </row>
    <row r="738" ht="14.25" customHeight="1">
      <c r="C738" s="1"/>
      <c r="D738" s="2"/>
      <c r="E738" s="1"/>
      <c r="F738" s="2"/>
    </row>
    <row r="739" ht="14.25" customHeight="1">
      <c r="C739" s="1"/>
      <c r="D739" s="2"/>
      <c r="E739" s="1"/>
      <c r="F739" s="2"/>
    </row>
    <row r="740" ht="14.25" customHeight="1">
      <c r="C740" s="1"/>
      <c r="D740" s="2"/>
      <c r="E740" s="1"/>
      <c r="F740" s="2"/>
    </row>
    <row r="741" ht="14.25" customHeight="1">
      <c r="C741" s="1"/>
      <c r="D741" s="2"/>
      <c r="E741" s="1"/>
      <c r="F741" s="2"/>
    </row>
    <row r="742" ht="14.25" customHeight="1">
      <c r="C742" s="1"/>
      <c r="D742" s="2"/>
      <c r="E742" s="1"/>
      <c r="F742" s="2"/>
    </row>
    <row r="743" ht="14.25" customHeight="1">
      <c r="C743" s="1"/>
      <c r="D743" s="2"/>
      <c r="E743" s="1"/>
      <c r="F743" s="2"/>
    </row>
    <row r="744" ht="14.25" customHeight="1">
      <c r="C744" s="1"/>
      <c r="D744" s="2"/>
      <c r="E744" s="1"/>
      <c r="F744" s="2"/>
    </row>
    <row r="745" ht="14.25" customHeight="1">
      <c r="C745" s="1"/>
      <c r="D745" s="2"/>
      <c r="E745" s="1"/>
      <c r="F745" s="2"/>
    </row>
    <row r="746" ht="14.25" customHeight="1">
      <c r="C746" s="1"/>
      <c r="D746" s="2"/>
      <c r="E746" s="1"/>
      <c r="F746" s="2"/>
    </row>
    <row r="747" ht="14.25" customHeight="1">
      <c r="C747" s="1"/>
      <c r="D747" s="2"/>
      <c r="E747" s="1"/>
      <c r="F747" s="2"/>
    </row>
    <row r="748" ht="14.25" customHeight="1">
      <c r="C748" s="1"/>
      <c r="D748" s="2"/>
      <c r="E748" s="1"/>
      <c r="F748" s="2"/>
    </row>
    <row r="749" ht="14.25" customHeight="1">
      <c r="C749" s="1"/>
      <c r="D749" s="2"/>
      <c r="E749" s="1"/>
      <c r="F749" s="2"/>
    </row>
    <row r="750" ht="14.25" customHeight="1">
      <c r="C750" s="1"/>
      <c r="D750" s="2"/>
      <c r="E750" s="1"/>
      <c r="F750" s="2"/>
    </row>
    <row r="751" ht="14.25" customHeight="1">
      <c r="C751" s="1"/>
      <c r="D751" s="2"/>
      <c r="E751" s="1"/>
      <c r="F751" s="2"/>
    </row>
    <row r="752" ht="14.25" customHeight="1">
      <c r="C752" s="1"/>
      <c r="D752" s="2"/>
      <c r="E752" s="1"/>
      <c r="F752" s="2"/>
    </row>
    <row r="753" ht="14.25" customHeight="1">
      <c r="C753" s="1"/>
      <c r="D753" s="2"/>
      <c r="E753" s="1"/>
      <c r="F753" s="2"/>
    </row>
    <row r="754" ht="14.25" customHeight="1">
      <c r="C754" s="1"/>
      <c r="D754" s="2"/>
      <c r="E754" s="1"/>
      <c r="F754" s="2"/>
    </row>
    <row r="755" ht="14.25" customHeight="1">
      <c r="C755" s="1"/>
      <c r="D755" s="2"/>
      <c r="E755" s="1"/>
      <c r="F755" s="2"/>
    </row>
    <row r="756" ht="14.25" customHeight="1">
      <c r="C756" s="1"/>
      <c r="D756" s="2"/>
      <c r="E756" s="1"/>
      <c r="F756" s="2"/>
    </row>
    <row r="757" ht="14.25" customHeight="1">
      <c r="C757" s="1"/>
      <c r="D757" s="2"/>
      <c r="E757" s="1"/>
      <c r="F757" s="2"/>
    </row>
    <row r="758" ht="14.25" customHeight="1">
      <c r="C758" s="1"/>
      <c r="D758" s="2"/>
      <c r="E758" s="1"/>
      <c r="F758" s="2"/>
    </row>
    <row r="759" ht="14.25" customHeight="1">
      <c r="C759" s="1"/>
      <c r="D759" s="2"/>
      <c r="E759" s="1"/>
      <c r="F759" s="2"/>
    </row>
    <row r="760" ht="14.25" customHeight="1">
      <c r="C760" s="1"/>
      <c r="D760" s="2"/>
      <c r="E760" s="1"/>
      <c r="F760" s="2"/>
    </row>
    <row r="761" ht="14.25" customHeight="1">
      <c r="C761" s="1"/>
      <c r="D761" s="2"/>
      <c r="E761" s="1"/>
      <c r="F761" s="2"/>
    </row>
    <row r="762" ht="14.25" customHeight="1">
      <c r="C762" s="1"/>
      <c r="D762" s="2"/>
      <c r="E762" s="1"/>
      <c r="F762" s="2"/>
    </row>
    <row r="763" ht="14.25" customHeight="1">
      <c r="C763" s="1"/>
      <c r="D763" s="2"/>
      <c r="E763" s="1"/>
      <c r="F763" s="2"/>
    </row>
    <row r="764" ht="14.25" customHeight="1">
      <c r="C764" s="1"/>
      <c r="D764" s="2"/>
      <c r="E764" s="1"/>
      <c r="F764" s="2"/>
    </row>
    <row r="765" ht="14.25" customHeight="1">
      <c r="C765" s="1"/>
      <c r="D765" s="2"/>
      <c r="E765" s="1"/>
      <c r="F765" s="2"/>
    </row>
    <row r="766" ht="14.25" customHeight="1">
      <c r="C766" s="1"/>
      <c r="D766" s="2"/>
      <c r="E766" s="1"/>
      <c r="F766" s="2"/>
    </row>
    <row r="767" ht="14.25" customHeight="1">
      <c r="C767" s="1"/>
      <c r="D767" s="2"/>
      <c r="E767" s="1"/>
      <c r="F767" s="2"/>
    </row>
    <row r="768" ht="14.25" customHeight="1">
      <c r="C768" s="1"/>
      <c r="D768" s="2"/>
      <c r="E768" s="1"/>
      <c r="F768" s="2"/>
    </row>
    <row r="769" ht="14.25" customHeight="1">
      <c r="C769" s="1"/>
      <c r="D769" s="2"/>
      <c r="E769" s="1"/>
      <c r="F769" s="2"/>
    </row>
    <row r="770" ht="14.25" customHeight="1">
      <c r="C770" s="1"/>
      <c r="D770" s="2"/>
      <c r="E770" s="1"/>
      <c r="F770" s="2"/>
    </row>
    <row r="771" ht="14.25" customHeight="1">
      <c r="C771" s="1"/>
      <c r="D771" s="2"/>
      <c r="E771" s="1"/>
      <c r="F771" s="2"/>
    </row>
    <row r="772" ht="14.25" customHeight="1">
      <c r="C772" s="1"/>
      <c r="D772" s="2"/>
      <c r="E772" s="1"/>
      <c r="F772" s="2"/>
    </row>
    <row r="773" ht="14.25" customHeight="1">
      <c r="C773" s="1"/>
      <c r="D773" s="2"/>
      <c r="E773" s="1"/>
      <c r="F773" s="2"/>
    </row>
    <row r="774" ht="14.25" customHeight="1">
      <c r="C774" s="1"/>
      <c r="D774" s="2"/>
      <c r="E774" s="1"/>
      <c r="F774" s="2"/>
    </row>
    <row r="775" ht="14.25" customHeight="1">
      <c r="C775" s="1"/>
      <c r="D775" s="2"/>
      <c r="E775" s="1"/>
      <c r="F775" s="2"/>
    </row>
    <row r="776" ht="14.25" customHeight="1">
      <c r="C776" s="1"/>
      <c r="D776" s="2"/>
      <c r="E776" s="1"/>
      <c r="F776" s="2"/>
    </row>
    <row r="777" ht="14.25" customHeight="1">
      <c r="C777" s="1"/>
      <c r="D777" s="2"/>
      <c r="E777" s="1"/>
      <c r="F777" s="2"/>
    </row>
    <row r="778" ht="14.25" customHeight="1">
      <c r="C778" s="1"/>
      <c r="D778" s="2"/>
      <c r="E778" s="1"/>
      <c r="F778" s="2"/>
    </row>
    <row r="779" ht="14.25" customHeight="1">
      <c r="C779" s="1"/>
      <c r="D779" s="2"/>
      <c r="E779" s="1"/>
      <c r="F779" s="2"/>
    </row>
    <row r="780" ht="14.25" customHeight="1">
      <c r="C780" s="1"/>
      <c r="D780" s="2"/>
      <c r="E780" s="1"/>
      <c r="F780" s="2"/>
    </row>
    <row r="781" ht="14.25" customHeight="1">
      <c r="C781" s="1"/>
      <c r="D781" s="2"/>
      <c r="E781" s="1"/>
      <c r="F781" s="2"/>
    </row>
    <row r="782" ht="14.25" customHeight="1">
      <c r="C782" s="1"/>
      <c r="D782" s="2"/>
      <c r="E782" s="1"/>
      <c r="F782" s="2"/>
    </row>
    <row r="783" ht="14.25" customHeight="1">
      <c r="C783" s="1"/>
      <c r="D783" s="2"/>
      <c r="E783" s="1"/>
      <c r="F783" s="2"/>
    </row>
    <row r="784" ht="14.25" customHeight="1">
      <c r="C784" s="1"/>
      <c r="D784" s="2"/>
      <c r="E784" s="1"/>
      <c r="F784" s="2"/>
    </row>
    <row r="785" ht="14.25" customHeight="1">
      <c r="C785" s="1"/>
      <c r="D785" s="2"/>
      <c r="E785" s="1"/>
      <c r="F785" s="2"/>
    </row>
    <row r="786" ht="14.25" customHeight="1">
      <c r="C786" s="1"/>
      <c r="D786" s="2"/>
      <c r="E786" s="1"/>
      <c r="F786" s="2"/>
    </row>
    <row r="787" ht="14.25" customHeight="1">
      <c r="C787" s="1"/>
      <c r="D787" s="2"/>
      <c r="E787" s="1"/>
      <c r="F787" s="2"/>
    </row>
    <row r="788" ht="14.25" customHeight="1">
      <c r="C788" s="1"/>
      <c r="D788" s="2"/>
      <c r="E788" s="1"/>
      <c r="F788" s="2"/>
    </row>
    <row r="789" ht="14.25" customHeight="1">
      <c r="C789" s="1"/>
      <c r="D789" s="2"/>
      <c r="E789" s="1"/>
      <c r="F789" s="2"/>
    </row>
    <row r="790" ht="14.25" customHeight="1">
      <c r="C790" s="1"/>
      <c r="D790" s="2"/>
      <c r="E790" s="1"/>
      <c r="F790" s="2"/>
    </row>
    <row r="791" ht="14.25" customHeight="1">
      <c r="C791" s="1"/>
      <c r="D791" s="2"/>
      <c r="E791" s="1"/>
      <c r="F791" s="2"/>
    </row>
    <row r="792" ht="14.25" customHeight="1">
      <c r="C792" s="1"/>
      <c r="D792" s="2"/>
      <c r="E792" s="1"/>
      <c r="F792" s="2"/>
    </row>
    <row r="793" ht="14.25" customHeight="1">
      <c r="C793" s="1"/>
      <c r="D793" s="2"/>
      <c r="E793" s="1"/>
      <c r="F793" s="2"/>
    </row>
    <row r="794" ht="14.25" customHeight="1">
      <c r="C794" s="1"/>
      <c r="D794" s="2"/>
      <c r="E794" s="1"/>
      <c r="F794" s="2"/>
    </row>
    <row r="795" ht="14.25" customHeight="1">
      <c r="C795" s="1"/>
      <c r="D795" s="2"/>
      <c r="E795" s="1"/>
      <c r="F795" s="2"/>
    </row>
    <row r="796" ht="14.25" customHeight="1">
      <c r="C796" s="1"/>
      <c r="D796" s="2"/>
      <c r="E796" s="1"/>
      <c r="F796" s="2"/>
    </row>
    <row r="797" ht="14.25" customHeight="1">
      <c r="C797" s="1"/>
      <c r="D797" s="2"/>
      <c r="E797" s="1"/>
      <c r="F797" s="2"/>
    </row>
    <row r="798" ht="14.25" customHeight="1">
      <c r="C798" s="1"/>
      <c r="D798" s="2"/>
      <c r="E798" s="1"/>
      <c r="F798" s="2"/>
    </row>
    <row r="799" ht="14.25" customHeight="1">
      <c r="C799" s="1"/>
      <c r="D799" s="2"/>
      <c r="E799" s="1"/>
      <c r="F799" s="2"/>
    </row>
    <row r="800" ht="14.25" customHeight="1">
      <c r="C800" s="1"/>
      <c r="D800" s="2"/>
      <c r="E800" s="1"/>
      <c r="F800" s="2"/>
    </row>
    <row r="801" ht="14.25" customHeight="1">
      <c r="C801" s="1"/>
      <c r="D801" s="2"/>
      <c r="E801" s="1"/>
      <c r="F801" s="2"/>
    </row>
    <row r="802" ht="14.25" customHeight="1">
      <c r="C802" s="1"/>
      <c r="D802" s="2"/>
      <c r="E802" s="1"/>
      <c r="F802" s="2"/>
    </row>
    <row r="803" ht="14.25" customHeight="1">
      <c r="C803" s="1"/>
      <c r="D803" s="2"/>
      <c r="E803" s="1"/>
      <c r="F803" s="2"/>
    </row>
    <row r="804" ht="14.25" customHeight="1">
      <c r="C804" s="1"/>
      <c r="D804" s="2"/>
      <c r="E804" s="1"/>
      <c r="F804" s="2"/>
    </row>
    <row r="805" ht="14.25" customHeight="1">
      <c r="C805" s="1"/>
      <c r="D805" s="2"/>
      <c r="E805" s="1"/>
      <c r="F805" s="2"/>
    </row>
    <row r="806" ht="14.25" customHeight="1">
      <c r="C806" s="1"/>
      <c r="D806" s="2"/>
      <c r="E806" s="1"/>
      <c r="F806" s="2"/>
    </row>
    <row r="807" ht="14.25" customHeight="1">
      <c r="C807" s="1"/>
      <c r="D807" s="2"/>
      <c r="E807" s="1"/>
      <c r="F807" s="2"/>
    </row>
    <row r="808" ht="14.25" customHeight="1">
      <c r="C808" s="1"/>
      <c r="D808" s="2"/>
      <c r="E808" s="1"/>
      <c r="F808" s="2"/>
    </row>
    <row r="809" ht="14.25" customHeight="1">
      <c r="C809" s="1"/>
      <c r="D809" s="2"/>
      <c r="E809" s="1"/>
      <c r="F809" s="2"/>
    </row>
    <row r="810" ht="14.25" customHeight="1">
      <c r="C810" s="1"/>
      <c r="D810" s="2"/>
      <c r="E810" s="1"/>
      <c r="F810" s="2"/>
    </row>
    <row r="811" ht="14.25" customHeight="1">
      <c r="C811" s="1"/>
      <c r="D811" s="2"/>
      <c r="E811" s="1"/>
      <c r="F811" s="2"/>
    </row>
    <row r="812" ht="14.25" customHeight="1">
      <c r="C812" s="1"/>
      <c r="D812" s="2"/>
      <c r="E812" s="1"/>
      <c r="F812" s="2"/>
    </row>
    <row r="813" ht="14.25" customHeight="1">
      <c r="C813" s="1"/>
      <c r="D813" s="2"/>
      <c r="E813" s="1"/>
      <c r="F813" s="2"/>
    </row>
    <row r="814" ht="14.25" customHeight="1">
      <c r="C814" s="1"/>
      <c r="D814" s="2"/>
      <c r="E814" s="1"/>
      <c r="F814" s="2"/>
    </row>
    <row r="815" ht="14.25" customHeight="1">
      <c r="C815" s="1"/>
      <c r="D815" s="2"/>
      <c r="E815" s="1"/>
      <c r="F815" s="2"/>
    </row>
    <row r="816" ht="14.25" customHeight="1">
      <c r="C816" s="1"/>
      <c r="D816" s="2"/>
      <c r="E816" s="1"/>
      <c r="F816" s="2"/>
    </row>
    <row r="817" ht="14.25" customHeight="1">
      <c r="C817" s="1"/>
      <c r="D817" s="2"/>
      <c r="E817" s="1"/>
      <c r="F817" s="2"/>
    </row>
    <row r="818" ht="14.25" customHeight="1">
      <c r="C818" s="1"/>
      <c r="D818" s="2"/>
      <c r="E818" s="1"/>
      <c r="F818" s="2"/>
    </row>
    <row r="819" ht="14.25" customHeight="1">
      <c r="C819" s="1"/>
      <c r="D819" s="2"/>
      <c r="E819" s="1"/>
      <c r="F819" s="2"/>
    </row>
    <row r="820" ht="14.25" customHeight="1">
      <c r="C820" s="1"/>
      <c r="D820" s="2"/>
      <c r="E820" s="1"/>
      <c r="F820" s="2"/>
    </row>
    <row r="821" ht="14.25" customHeight="1">
      <c r="C821" s="1"/>
      <c r="D821" s="2"/>
      <c r="E821" s="1"/>
      <c r="F821" s="2"/>
    </row>
    <row r="822" ht="14.25" customHeight="1">
      <c r="C822" s="1"/>
      <c r="D822" s="2"/>
      <c r="E822" s="1"/>
      <c r="F822" s="2"/>
    </row>
    <row r="823" ht="14.25" customHeight="1">
      <c r="C823" s="1"/>
      <c r="D823" s="2"/>
      <c r="E823" s="1"/>
      <c r="F823" s="2"/>
    </row>
    <row r="824" ht="14.25" customHeight="1">
      <c r="C824" s="1"/>
      <c r="D824" s="2"/>
      <c r="E824" s="1"/>
      <c r="F824" s="2"/>
    </row>
    <row r="825" ht="14.25" customHeight="1">
      <c r="C825" s="1"/>
      <c r="D825" s="2"/>
      <c r="E825" s="1"/>
      <c r="F825" s="2"/>
    </row>
    <row r="826" ht="14.25" customHeight="1">
      <c r="C826" s="1"/>
      <c r="D826" s="2"/>
      <c r="E826" s="1"/>
      <c r="F826" s="2"/>
    </row>
    <row r="827" ht="14.25" customHeight="1">
      <c r="C827" s="1"/>
      <c r="D827" s="2"/>
      <c r="E827" s="1"/>
      <c r="F827" s="2"/>
    </row>
    <row r="828" ht="14.25" customHeight="1">
      <c r="C828" s="1"/>
      <c r="D828" s="2"/>
      <c r="E828" s="1"/>
      <c r="F828" s="2"/>
    </row>
    <row r="829" ht="14.25" customHeight="1">
      <c r="C829" s="1"/>
      <c r="D829" s="2"/>
      <c r="E829" s="1"/>
      <c r="F829" s="2"/>
    </row>
    <row r="830" ht="14.25" customHeight="1">
      <c r="C830" s="1"/>
      <c r="D830" s="2"/>
      <c r="E830" s="1"/>
      <c r="F830" s="2"/>
    </row>
    <row r="831" ht="14.25" customHeight="1">
      <c r="C831" s="1"/>
      <c r="D831" s="2"/>
      <c r="E831" s="1"/>
      <c r="F831" s="2"/>
    </row>
    <row r="832" ht="14.25" customHeight="1">
      <c r="C832" s="1"/>
      <c r="D832" s="2"/>
      <c r="E832" s="1"/>
      <c r="F832" s="2"/>
    </row>
    <row r="833" ht="14.25" customHeight="1">
      <c r="C833" s="1"/>
      <c r="D833" s="2"/>
      <c r="E833" s="1"/>
      <c r="F833" s="2"/>
    </row>
    <row r="834" ht="14.25" customHeight="1">
      <c r="C834" s="1"/>
      <c r="D834" s="2"/>
      <c r="E834" s="1"/>
      <c r="F834" s="2"/>
    </row>
    <row r="835" ht="14.25" customHeight="1">
      <c r="C835" s="1"/>
      <c r="D835" s="2"/>
      <c r="E835" s="1"/>
      <c r="F835" s="2"/>
    </row>
    <row r="836" ht="14.25" customHeight="1">
      <c r="C836" s="1"/>
      <c r="D836" s="2"/>
      <c r="E836" s="1"/>
      <c r="F836" s="2"/>
    </row>
    <row r="837" ht="14.25" customHeight="1">
      <c r="C837" s="1"/>
      <c r="D837" s="2"/>
      <c r="E837" s="1"/>
      <c r="F837" s="2"/>
    </row>
    <row r="838" ht="14.25" customHeight="1">
      <c r="C838" s="1"/>
      <c r="D838" s="2"/>
      <c r="E838" s="1"/>
      <c r="F838" s="2"/>
    </row>
    <row r="839" ht="14.25" customHeight="1">
      <c r="C839" s="1"/>
      <c r="D839" s="2"/>
      <c r="E839" s="1"/>
      <c r="F839" s="2"/>
    </row>
    <row r="840" ht="14.25" customHeight="1">
      <c r="C840" s="1"/>
      <c r="D840" s="2"/>
      <c r="E840" s="1"/>
      <c r="F840" s="2"/>
    </row>
    <row r="841" ht="14.25" customHeight="1">
      <c r="C841" s="1"/>
      <c r="D841" s="2"/>
      <c r="E841" s="1"/>
      <c r="F841" s="2"/>
    </row>
    <row r="842" ht="14.25" customHeight="1">
      <c r="C842" s="1"/>
      <c r="D842" s="2"/>
      <c r="E842" s="1"/>
      <c r="F842" s="2"/>
    </row>
    <row r="843" ht="14.25" customHeight="1">
      <c r="C843" s="1"/>
      <c r="D843" s="2"/>
      <c r="E843" s="1"/>
      <c r="F843" s="2"/>
    </row>
    <row r="844" ht="14.25" customHeight="1">
      <c r="C844" s="1"/>
      <c r="D844" s="2"/>
      <c r="E844" s="1"/>
      <c r="F844" s="2"/>
    </row>
    <row r="845" ht="14.25" customHeight="1">
      <c r="C845" s="1"/>
      <c r="D845" s="2"/>
      <c r="E845" s="1"/>
      <c r="F845" s="2"/>
    </row>
    <row r="846" ht="14.25" customHeight="1">
      <c r="C846" s="1"/>
      <c r="D846" s="2"/>
      <c r="E846" s="1"/>
      <c r="F846" s="2"/>
    </row>
    <row r="847" ht="14.25" customHeight="1">
      <c r="C847" s="1"/>
      <c r="D847" s="2"/>
      <c r="E847" s="1"/>
      <c r="F847" s="2"/>
    </row>
    <row r="848" ht="14.25" customHeight="1">
      <c r="C848" s="1"/>
      <c r="D848" s="2"/>
      <c r="E848" s="1"/>
      <c r="F848" s="2"/>
    </row>
    <row r="849" ht="14.25" customHeight="1">
      <c r="C849" s="1"/>
      <c r="D849" s="2"/>
      <c r="E849" s="1"/>
      <c r="F849" s="2"/>
    </row>
    <row r="850" ht="14.25" customHeight="1">
      <c r="C850" s="1"/>
      <c r="D850" s="2"/>
      <c r="E850" s="1"/>
      <c r="F850" s="2"/>
    </row>
    <row r="851" ht="14.25" customHeight="1">
      <c r="C851" s="1"/>
      <c r="D851" s="2"/>
      <c r="E851" s="1"/>
      <c r="F851" s="2"/>
    </row>
    <row r="852" ht="14.25" customHeight="1">
      <c r="C852" s="1"/>
      <c r="D852" s="2"/>
      <c r="E852" s="1"/>
      <c r="F852" s="2"/>
    </row>
    <row r="853" ht="14.25" customHeight="1">
      <c r="C853" s="1"/>
      <c r="D853" s="2"/>
      <c r="E853" s="1"/>
      <c r="F853" s="2"/>
    </row>
    <row r="854" ht="14.25" customHeight="1">
      <c r="C854" s="1"/>
      <c r="D854" s="2"/>
      <c r="E854" s="1"/>
      <c r="F854" s="2"/>
    </row>
    <row r="855" ht="14.25" customHeight="1">
      <c r="C855" s="1"/>
      <c r="D855" s="2"/>
      <c r="E855" s="1"/>
      <c r="F855" s="2"/>
    </row>
    <row r="856" ht="14.25" customHeight="1">
      <c r="C856" s="1"/>
      <c r="D856" s="2"/>
      <c r="E856" s="1"/>
      <c r="F856" s="2"/>
    </row>
    <row r="857" ht="14.25" customHeight="1">
      <c r="C857" s="1"/>
      <c r="D857" s="2"/>
      <c r="E857" s="1"/>
      <c r="F857" s="2"/>
    </row>
    <row r="858" ht="14.25" customHeight="1">
      <c r="C858" s="1"/>
      <c r="D858" s="2"/>
      <c r="E858" s="1"/>
      <c r="F858" s="2"/>
    </row>
    <row r="859" ht="14.25" customHeight="1">
      <c r="C859" s="1"/>
      <c r="D859" s="2"/>
      <c r="E859" s="1"/>
      <c r="F859" s="2"/>
    </row>
    <row r="860" ht="14.25" customHeight="1">
      <c r="C860" s="1"/>
      <c r="D860" s="2"/>
      <c r="E860" s="1"/>
      <c r="F860" s="2"/>
    </row>
    <row r="861" ht="14.25" customHeight="1">
      <c r="C861" s="1"/>
      <c r="D861" s="2"/>
      <c r="E861" s="1"/>
      <c r="F861" s="2"/>
    </row>
    <row r="862" ht="14.25" customHeight="1">
      <c r="C862" s="1"/>
      <c r="D862" s="2"/>
      <c r="E862" s="1"/>
      <c r="F862" s="2"/>
    </row>
    <row r="863" ht="14.25" customHeight="1">
      <c r="C863" s="1"/>
      <c r="D863" s="2"/>
      <c r="E863" s="1"/>
      <c r="F863" s="2"/>
    </row>
    <row r="864" ht="14.25" customHeight="1">
      <c r="C864" s="1"/>
      <c r="D864" s="2"/>
      <c r="E864" s="1"/>
      <c r="F864" s="2"/>
    </row>
    <row r="865" ht="14.25" customHeight="1">
      <c r="C865" s="1"/>
      <c r="D865" s="2"/>
      <c r="E865" s="1"/>
      <c r="F865" s="2"/>
    </row>
    <row r="866" ht="14.25" customHeight="1">
      <c r="C866" s="1"/>
      <c r="D866" s="2"/>
      <c r="E866" s="1"/>
      <c r="F866" s="2"/>
    </row>
    <row r="867" ht="14.25" customHeight="1">
      <c r="C867" s="1"/>
      <c r="D867" s="2"/>
      <c r="E867" s="1"/>
      <c r="F867" s="2"/>
    </row>
    <row r="868" ht="14.25" customHeight="1">
      <c r="C868" s="1"/>
      <c r="D868" s="2"/>
      <c r="E868" s="1"/>
      <c r="F868" s="2"/>
    </row>
    <row r="869" ht="14.25" customHeight="1">
      <c r="C869" s="1"/>
      <c r="D869" s="2"/>
      <c r="E869" s="1"/>
      <c r="F869" s="2"/>
    </row>
    <row r="870" ht="14.25" customHeight="1">
      <c r="C870" s="1"/>
      <c r="D870" s="2"/>
      <c r="E870" s="1"/>
      <c r="F870" s="2"/>
    </row>
    <row r="871" ht="14.25" customHeight="1">
      <c r="C871" s="1"/>
      <c r="D871" s="2"/>
      <c r="E871" s="1"/>
      <c r="F871" s="2"/>
    </row>
    <row r="872" ht="14.25" customHeight="1">
      <c r="C872" s="1"/>
      <c r="D872" s="2"/>
      <c r="E872" s="1"/>
      <c r="F872" s="2"/>
    </row>
    <row r="873" ht="14.25" customHeight="1">
      <c r="C873" s="1"/>
      <c r="D873" s="2"/>
      <c r="E873" s="1"/>
      <c r="F873" s="2"/>
    </row>
    <row r="874" ht="14.25" customHeight="1">
      <c r="C874" s="1"/>
      <c r="D874" s="2"/>
      <c r="E874" s="1"/>
      <c r="F874" s="2"/>
    </row>
    <row r="875" ht="14.25" customHeight="1">
      <c r="C875" s="1"/>
      <c r="D875" s="2"/>
      <c r="E875" s="1"/>
      <c r="F875" s="2"/>
    </row>
    <row r="876" ht="14.25" customHeight="1">
      <c r="C876" s="1"/>
      <c r="D876" s="2"/>
      <c r="E876" s="1"/>
      <c r="F876" s="2"/>
    </row>
    <row r="877" ht="14.25" customHeight="1">
      <c r="C877" s="1"/>
      <c r="D877" s="2"/>
      <c r="E877" s="1"/>
      <c r="F877" s="2"/>
    </row>
    <row r="878" ht="14.25" customHeight="1">
      <c r="C878" s="1"/>
      <c r="D878" s="2"/>
      <c r="E878" s="1"/>
      <c r="F878" s="2"/>
    </row>
    <row r="879" ht="14.25" customHeight="1">
      <c r="C879" s="1"/>
      <c r="D879" s="2"/>
      <c r="E879" s="1"/>
      <c r="F879" s="2"/>
    </row>
    <row r="880" ht="14.25" customHeight="1">
      <c r="C880" s="1"/>
      <c r="D880" s="2"/>
      <c r="E880" s="1"/>
      <c r="F880" s="2"/>
    </row>
    <row r="881" ht="14.25" customHeight="1">
      <c r="C881" s="1"/>
      <c r="D881" s="2"/>
      <c r="E881" s="1"/>
      <c r="F881" s="2"/>
    </row>
    <row r="882" ht="14.25" customHeight="1">
      <c r="C882" s="1"/>
      <c r="D882" s="2"/>
      <c r="E882" s="1"/>
      <c r="F882" s="2"/>
    </row>
    <row r="883" ht="14.25" customHeight="1">
      <c r="C883" s="1"/>
      <c r="D883" s="2"/>
      <c r="E883" s="1"/>
      <c r="F883" s="2"/>
    </row>
    <row r="884" ht="14.25" customHeight="1">
      <c r="C884" s="1"/>
      <c r="D884" s="2"/>
      <c r="E884" s="1"/>
      <c r="F884" s="2"/>
    </row>
    <row r="885" ht="14.25" customHeight="1">
      <c r="C885" s="1"/>
      <c r="D885" s="2"/>
      <c r="E885" s="1"/>
      <c r="F885" s="2"/>
    </row>
    <row r="886" ht="14.25" customHeight="1">
      <c r="C886" s="1"/>
      <c r="D886" s="2"/>
      <c r="E886" s="1"/>
      <c r="F886" s="2"/>
    </row>
    <row r="887" ht="14.25" customHeight="1">
      <c r="C887" s="1"/>
      <c r="D887" s="2"/>
      <c r="E887" s="1"/>
      <c r="F887" s="2"/>
    </row>
    <row r="888" ht="14.25" customHeight="1">
      <c r="C888" s="1"/>
      <c r="D888" s="2"/>
      <c r="E888" s="1"/>
      <c r="F888" s="2"/>
    </row>
    <row r="889" ht="14.25" customHeight="1">
      <c r="C889" s="1"/>
      <c r="D889" s="2"/>
      <c r="E889" s="1"/>
      <c r="F889" s="2"/>
    </row>
    <row r="890" ht="14.25" customHeight="1">
      <c r="C890" s="1"/>
      <c r="D890" s="2"/>
      <c r="E890" s="1"/>
      <c r="F890" s="2"/>
    </row>
    <row r="891" ht="14.25" customHeight="1">
      <c r="C891" s="1"/>
      <c r="D891" s="2"/>
      <c r="E891" s="1"/>
      <c r="F891" s="2"/>
    </row>
    <row r="892" ht="14.25" customHeight="1">
      <c r="C892" s="1"/>
      <c r="D892" s="2"/>
      <c r="E892" s="1"/>
      <c r="F892" s="2"/>
    </row>
    <row r="893" ht="14.25" customHeight="1">
      <c r="C893" s="1"/>
      <c r="D893" s="2"/>
      <c r="E893" s="1"/>
      <c r="F893" s="2"/>
    </row>
    <row r="894" ht="14.25" customHeight="1">
      <c r="C894" s="1"/>
      <c r="D894" s="2"/>
      <c r="E894" s="1"/>
      <c r="F894" s="2"/>
    </row>
    <row r="895" ht="14.25" customHeight="1">
      <c r="C895" s="1"/>
      <c r="D895" s="2"/>
      <c r="E895" s="1"/>
      <c r="F895" s="2"/>
    </row>
    <row r="896" ht="14.25" customHeight="1">
      <c r="C896" s="1"/>
      <c r="D896" s="2"/>
      <c r="E896" s="1"/>
      <c r="F896" s="2"/>
    </row>
    <row r="897" ht="14.25" customHeight="1">
      <c r="C897" s="1"/>
      <c r="D897" s="2"/>
      <c r="E897" s="1"/>
      <c r="F897" s="2"/>
    </row>
    <row r="898" ht="14.25" customHeight="1">
      <c r="C898" s="1"/>
      <c r="D898" s="2"/>
      <c r="E898" s="1"/>
      <c r="F898" s="2"/>
    </row>
    <row r="899" ht="14.25" customHeight="1">
      <c r="C899" s="1"/>
      <c r="D899" s="2"/>
      <c r="E899" s="1"/>
      <c r="F899" s="2"/>
    </row>
    <row r="900" ht="14.25" customHeight="1">
      <c r="C900" s="1"/>
      <c r="D900" s="2"/>
      <c r="E900" s="1"/>
      <c r="F900" s="2"/>
    </row>
    <row r="901" ht="14.25" customHeight="1">
      <c r="C901" s="1"/>
      <c r="D901" s="2"/>
      <c r="E901" s="1"/>
      <c r="F901" s="2"/>
    </row>
    <row r="902" ht="14.25" customHeight="1">
      <c r="C902" s="1"/>
      <c r="D902" s="2"/>
      <c r="E902" s="1"/>
      <c r="F902" s="2"/>
    </row>
    <row r="903" ht="14.25" customHeight="1">
      <c r="C903" s="1"/>
      <c r="D903" s="2"/>
      <c r="E903" s="1"/>
      <c r="F903" s="2"/>
    </row>
    <row r="904" ht="14.25" customHeight="1">
      <c r="C904" s="1"/>
      <c r="D904" s="2"/>
      <c r="E904" s="1"/>
      <c r="F904" s="2"/>
    </row>
    <row r="905" ht="14.25" customHeight="1">
      <c r="C905" s="1"/>
      <c r="D905" s="2"/>
      <c r="E905" s="1"/>
      <c r="F905" s="2"/>
    </row>
    <row r="906" ht="14.25" customHeight="1">
      <c r="C906" s="1"/>
      <c r="D906" s="2"/>
      <c r="E906" s="1"/>
      <c r="F906" s="2"/>
    </row>
    <row r="907" ht="14.25" customHeight="1">
      <c r="C907" s="1"/>
      <c r="D907" s="2"/>
      <c r="E907" s="1"/>
      <c r="F907" s="2"/>
    </row>
    <row r="908" ht="14.25" customHeight="1">
      <c r="C908" s="1"/>
      <c r="D908" s="2"/>
      <c r="E908" s="1"/>
      <c r="F908" s="2"/>
    </row>
    <row r="909" ht="14.25" customHeight="1">
      <c r="C909" s="1"/>
      <c r="D909" s="2"/>
      <c r="E909" s="1"/>
      <c r="F909" s="2"/>
    </row>
    <row r="910" ht="14.25" customHeight="1">
      <c r="C910" s="1"/>
      <c r="D910" s="2"/>
      <c r="E910" s="1"/>
      <c r="F910" s="2"/>
    </row>
    <row r="911" ht="14.25" customHeight="1">
      <c r="C911" s="1"/>
      <c r="D911" s="2"/>
      <c r="E911" s="1"/>
      <c r="F911" s="2"/>
    </row>
    <row r="912" ht="14.25" customHeight="1">
      <c r="C912" s="1"/>
      <c r="D912" s="2"/>
      <c r="E912" s="1"/>
      <c r="F912" s="2"/>
    </row>
    <row r="913" ht="14.25" customHeight="1">
      <c r="C913" s="1"/>
      <c r="D913" s="2"/>
      <c r="E913" s="1"/>
      <c r="F913" s="2"/>
    </row>
    <row r="914" ht="14.25" customHeight="1">
      <c r="C914" s="1"/>
      <c r="D914" s="2"/>
      <c r="E914" s="1"/>
      <c r="F914" s="2"/>
    </row>
    <row r="915" ht="14.25" customHeight="1">
      <c r="C915" s="1"/>
      <c r="D915" s="2"/>
      <c r="E915" s="1"/>
      <c r="F915" s="2"/>
    </row>
    <row r="916" ht="14.25" customHeight="1">
      <c r="C916" s="1"/>
      <c r="D916" s="2"/>
      <c r="E916" s="1"/>
      <c r="F916" s="2"/>
    </row>
    <row r="917" ht="14.25" customHeight="1">
      <c r="C917" s="1"/>
      <c r="D917" s="2"/>
      <c r="E917" s="1"/>
      <c r="F917" s="2"/>
    </row>
    <row r="918" ht="14.25" customHeight="1">
      <c r="C918" s="1"/>
      <c r="D918" s="2"/>
      <c r="E918" s="1"/>
      <c r="F918" s="2"/>
    </row>
    <row r="919" ht="14.25" customHeight="1">
      <c r="C919" s="1"/>
      <c r="D919" s="2"/>
      <c r="E919" s="1"/>
      <c r="F919" s="2"/>
    </row>
    <row r="920" ht="14.25" customHeight="1">
      <c r="C920" s="1"/>
      <c r="D920" s="2"/>
      <c r="E920" s="1"/>
      <c r="F920" s="2"/>
    </row>
    <row r="921" ht="14.25" customHeight="1">
      <c r="C921" s="1"/>
      <c r="D921" s="2"/>
      <c r="E921" s="1"/>
      <c r="F921" s="2"/>
    </row>
    <row r="922" ht="14.25" customHeight="1">
      <c r="C922" s="1"/>
      <c r="D922" s="2"/>
      <c r="E922" s="1"/>
      <c r="F922" s="2"/>
    </row>
    <row r="923" ht="14.25" customHeight="1">
      <c r="C923" s="1"/>
      <c r="D923" s="2"/>
      <c r="E923" s="1"/>
      <c r="F923" s="2"/>
    </row>
    <row r="924" ht="14.25" customHeight="1">
      <c r="C924" s="1"/>
      <c r="D924" s="2"/>
      <c r="E924" s="1"/>
      <c r="F924" s="2"/>
    </row>
    <row r="925" ht="14.25" customHeight="1">
      <c r="C925" s="1"/>
      <c r="D925" s="2"/>
      <c r="E925" s="1"/>
      <c r="F925" s="2"/>
    </row>
    <row r="926" ht="14.25" customHeight="1">
      <c r="C926" s="1"/>
      <c r="D926" s="2"/>
      <c r="E926" s="1"/>
      <c r="F926" s="2"/>
    </row>
    <row r="927" ht="14.25" customHeight="1">
      <c r="C927" s="1"/>
      <c r="D927" s="2"/>
      <c r="E927" s="1"/>
      <c r="F927" s="2"/>
    </row>
    <row r="928" ht="14.25" customHeight="1">
      <c r="C928" s="1"/>
      <c r="D928" s="2"/>
      <c r="E928" s="1"/>
      <c r="F928" s="2"/>
    </row>
    <row r="929" ht="14.25" customHeight="1">
      <c r="C929" s="1"/>
      <c r="D929" s="2"/>
      <c r="E929" s="1"/>
      <c r="F929" s="2"/>
    </row>
    <row r="930" ht="14.25" customHeight="1">
      <c r="C930" s="1"/>
      <c r="D930" s="2"/>
      <c r="E930" s="1"/>
      <c r="F930" s="2"/>
    </row>
    <row r="931" ht="14.25" customHeight="1">
      <c r="C931" s="1"/>
      <c r="D931" s="2"/>
      <c r="E931" s="1"/>
      <c r="F931" s="2"/>
    </row>
    <row r="932" ht="14.25" customHeight="1">
      <c r="C932" s="1"/>
      <c r="D932" s="2"/>
      <c r="E932" s="1"/>
      <c r="F932" s="2"/>
    </row>
    <row r="933" ht="14.25" customHeight="1">
      <c r="C933" s="1"/>
      <c r="D933" s="2"/>
      <c r="E933" s="1"/>
      <c r="F933" s="2"/>
    </row>
    <row r="934" ht="14.25" customHeight="1">
      <c r="C934" s="1"/>
      <c r="D934" s="2"/>
      <c r="E934" s="1"/>
      <c r="F934" s="2"/>
    </row>
    <row r="935" ht="14.25" customHeight="1">
      <c r="C935" s="1"/>
      <c r="D935" s="2"/>
      <c r="E935" s="1"/>
      <c r="F935" s="2"/>
    </row>
    <row r="936" ht="14.25" customHeight="1">
      <c r="C936" s="1"/>
      <c r="D936" s="2"/>
      <c r="E936" s="1"/>
      <c r="F936" s="2"/>
    </row>
    <row r="937" ht="14.25" customHeight="1">
      <c r="C937" s="1"/>
      <c r="D937" s="2"/>
      <c r="E937" s="1"/>
      <c r="F937" s="2"/>
    </row>
    <row r="938" ht="14.25" customHeight="1">
      <c r="C938" s="1"/>
      <c r="D938" s="2"/>
      <c r="E938" s="1"/>
      <c r="F938" s="2"/>
    </row>
    <row r="939" ht="14.25" customHeight="1">
      <c r="C939" s="1"/>
      <c r="D939" s="2"/>
      <c r="E939" s="1"/>
      <c r="F939" s="2"/>
    </row>
    <row r="940" ht="14.25" customHeight="1">
      <c r="C940" s="1"/>
      <c r="D940" s="2"/>
      <c r="E940" s="1"/>
      <c r="F940" s="2"/>
    </row>
    <row r="941" ht="14.25" customHeight="1">
      <c r="C941" s="1"/>
      <c r="D941" s="2"/>
      <c r="E941" s="1"/>
      <c r="F941" s="2"/>
    </row>
    <row r="942" ht="14.25" customHeight="1">
      <c r="C942" s="1"/>
      <c r="D942" s="2"/>
      <c r="E942" s="1"/>
      <c r="F942" s="2"/>
    </row>
    <row r="943" ht="14.25" customHeight="1">
      <c r="C943" s="1"/>
      <c r="D943" s="2"/>
      <c r="E943" s="1"/>
      <c r="F943" s="2"/>
    </row>
    <row r="944" ht="14.25" customHeight="1">
      <c r="C944" s="1"/>
      <c r="D944" s="2"/>
      <c r="E944" s="1"/>
      <c r="F944" s="2"/>
    </row>
    <row r="945" ht="14.25" customHeight="1">
      <c r="C945" s="1"/>
      <c r="D945" s="2"/>
      <c r="E945" s="1"/>
      <c r="F945" s="2"/>
    </row>
    <row r="946" ht="14.25" customHeight="1">
      <c r="C946" s="1"/>
      <c r="D946" s="2"/>
      <c r="E946" s="1"/>
      <c r="F946" s="2"/>
    </row>
    <row r="947" ht="14.25" customHeight="1">
      <c r="C947" s="1"/>
      <c r="D947" s="2"/>
      <c r="E947" s="1"/>
      <c r="F947" s="2"/>
    </row>
    <row r="948" ht="14.25" customHeight="1">
      <c r="C948" s="1"/>
      <c r="D948" s="2"/>
      <c r="E948" s="1"/>
      <c r="F948" s="2"/>
    </row>
    <row r="949" ht="14.25" customHeight="1">
      <c r="C949" s="1"/>
      <c r="D949" s="2"/>
      <c r="E949" s="1"/>
      <c r="F949" s="2"/>
    </row>
    <row r="950" ht="14.25" customHeight="1">
      <c r="C950" s="1"/>
      <c r="D950" s="2"/>
      <c r="E950" s="1"/>
      <c r="F950" s="2"/>
    </row>
    <row r="951" ht="14.25" customHeight="1">
      <c r="C951" s="1"/>
      <c r="D951" s="2"/>
      <c r="E951" s="1"/>
      <c r="F951" s="2"/>
    </row>
    <row r="952" ht="14.25" customHeight="1">
      <c r="C952" s="1"/>
      <c r="D952" s="2"/>
      <c r="E952" s="1"/>
      <c r="F952" s="2"/>
    </row>
    <row r="953" ht="14.25" customHeight="1">
      <c r="C953" s="1"/>
      <c r="D953" s="2"/>
      <c r="E953" s="1"/>
      <c r="F953" s="2"/>
    </row>
    <row r="954" ht="14.25" customHeight="1">
      <c r="C954" s="1"/>
      <c r="D954" s="2"/>
      <c r="E954" s="1"/>
      <c r="F954" s="2"/>
    </row>
    <row r="955" ht="14.25" customHeight="1">
      <c r="C955" s="1"/>
      <c r="D955" s="2"/>
      <c r="E955" s="1"/>
      <c r="F955" s="2"/>
    </row>
    <row r="956" ht="14.25" customHeight="1">
      <c r="C956" s="1"/>
      <c r="D956" s="2"/>
      <c r="E956" s="1"/>
      <c r="F956" s="2"/>
    </row>
    <row r="957" ht="14.25" customHeight="1">
      <c r="C957" s="1"/>
      <c r="D957" s="2"/>
      <c r="E957" s="1"/>
      <c r="F957" s="2"/>
    </row>
    <row r="958" ht="14.25" customHeight="1">
      <c r="C958" s="1"/>
      <c r="D958" s="2"/>
      <c r="E958" s="1"/>
      <c r="F958" s="2"/>
    </row>
    <row r="959" ht="14.25" customHeight="1">
      <c r="C959" s="1"/>
      <c r="D959" s="2"/>
      <c r="E959" s="1"/>
      <c r="F959" s="2"/>
    </row>
    <row r="960" ht="14.25" customHeight="1">
      <c r="C960" s="1"/>
      <c r="D960" s="2"/>
      <c r="E960" s="1"/>
      <c r="F960" s="2"/>
    </row>
    <row r="961" ht="14.25" customHeight="1">
      <c r="C961" s="1"/>
      <c r="D961" s="2"/>
      <c r="E961" s="1"/>
      <c r="F961" s="2"/>
    </row>
    <row r="962" ht="14.25" customHeight="1">
      <c r="C962" s="1"/>
      <c r="D962" s="2"/>
      <c r="E962" s="1"/>
      <c r="F962" s="2"/>
    </row>
    <row r="963" ht="14.25" customHeight="1">
      <c r="C963" s="1"/>
      <c r="D963" s="2"/>
      <c r="E963" s="1"/>
      <c r="F963" s="2"/>
    </row>
    <row r="964" ht="14.25" customHeight="1">
      <c r="C964" s="1"/>
      <c r="D964" s="2"/>
      <c r="E964" s="1"/>
      <c r="F964" s="2"/>
    </row>
    <row r="965" ht="14.25" customHeight="1">
      <c r="C965" s="1"/>
      <c r="D965" s="2"/>
      <c r="E965" s="1"/>
      <c r="F965" s="2"/>
    </row>
    <row r="966" ht="14.25" customHeight="1">
      <c r="C966" s="1"/>
      <c r="D966" s="2"/>
      <c r="E966" s="1"/>
      <c r="F966" s="2"/>
    </row>
    <row r="967" ht="14.25" customHeight="1">
      <c r="C967" s="1"/>
      <c r="D967" s="2"/>
      <c r="E967" s="1"/>
      <c r="F967" s="2"/>
    </row>
    <row r="968" ht="14.25" customHeight="1">
      <c r="C968" s="1"/>
      <c r="D968" s="2"/>
      <c r="E968" s="1"/>
      <c r="F968" s="2"/>
    </row>
    <row r="969" ht="14.25" customHeight="1">
      <c r="C969" s="1"/>
      <c r="D969" s="2"/>
      <c r="E969" s="1"/>
      <c r="F969" s="2"/>
    </row>
    <row r="970" ht="14.25" customHeight="1">
      <c r="C970" s="1"/>
      <c r="D970" s="2"/>
      <c r="E970" s="1"/>
      <c r="F970" s="2"/>
    </row>
    <row r="971" ht="14.25" customHeight="1">
      <c r="C971" s="1"/>
      <c r="D971" s="2"/>
      <c r="E971" s="1"/>
      <c r="F971" s="2"/>
    </row>
    <row r="972" ht="14.25" customHeight="1">
      <c r="C972" s="1"/>
      <c r="D972" s="2"/>
      <c r="E972" s="1"/>
      <c r="F972" s="2"/>
    </row>
    <row r="973" ht="14.25" customHeight="1">
      <c r="C973" s="1"/>
      <c r="D973" s="2"/>
      <c r="E973" s="1"/>
      <c r="F973" s="2"/>
    </row>
    <row r="974" ht="14.25" customHeight="1">
      <c r="C974" s="1"/>
      <c r="D974" s="2"/>
      <c r="E974" s="1"/>
      <c r="F974" s="2"/>
    </row>
    <row r="975" ht="14.25" customHeight="1">
      <c r="C975" s="1"/>
      <c r="D975" s="2"/>
      <c r="E975" s="1"/>
      <c r="F975" s="2"/>
    </row>
    <row r="976" ht="14.25" customHeight="1">
      <c r="C976" s="1"/>
      <c r="D976" s="2"/>
      <c r="E976" s="1"/>
      <c r="F976" s="2"/>
    </row>
    <row r="977" ht="14.25" customHeight="1">
      <c r="C977" s="1"/>
      <c r="D977" s="2"/>
      <c r="E977" s="1"/>
      <c r="F977" s="2"/>
    </row>
    <row r="978" ht="14.25" customHeight="1">
      <c r="C978" s="1"/>
      <c r="D978" s="2"/>
      <c r="E978" s="1"/>
      <c r="F978" s="2"/>
    </row>
    <row r="979" ht="14.25" customHeight="1">
      <c r="C979" s="1"/>
      <c r="D979" s="2"/>
      <c r="E979" s="1"/>
      <c r="F979" s="2"/>
    </row>
    <row r="980" ht="14.25" customHeight="1">
      <c r="C980" s="1"/>
      <c r="D980" s="2"/>
      <c r="E980" s="1"/>
      <c r="F980" s="2"/>
    </row>
    <row r="981" ht="14.25" customHeight="1">
      <c r="C981" s="1"/>
      <c r="D981" s="2"/>
      <c r="E981" s="1"/>
      <c r="F981" s="2"/>
    </row>
    <row r="982" ht="14.25" customHeight="1">
      <c r="C982" s="1"/>
      <c r="D982" s="2"/>
      <c r="E982" s="1"/>
      <c r="F982" s="2"/>
    </row>
    <row r="983" ht="14.25" customHeight="1">
      <c r="C983" s="1"/>
      <c r="D983" s="2"/>
      <c r="E983" s="1"/>
      <c r="F983" s="2"/>
    </row>
    <row r="984" ht="14.25" customHeight="1">
      <c r="C984" s="1"/>
      <c r="D984" s="2"/>
      <c r="E984" s="1"/>
      <c r="F984" s="2"/>
    </row>
    <row r="985" ht="14.25" customHeight="1">
      <c r="C985" s="1"/>
      <c r="D985" s="2"/>
      <c r="E985" s="1"/>
      <c r="F985" s="2"/>
    </row>
    <row r="986" ht="14.25" customHeight="1">
      <c r="C986" s="1"/>
      <c r="D986" s="2"/>
      <c r="E986" s="1"/>
      <c r="F986" s="2"/>
    </row>
    <row r="987" ht="14.25" customHeight="1">
      <c r="C987" s="1"/>
      <c r="D987" s="2"/>
      <c r="E987" s="1"/>
      <c r="F987" s="2"/>
    </row>
    <row r="988" ht="14.25" customHeight="1">
      <c r="C988" s="1"/>
      <c r="D988" s="2"/>
      <c r="E988" s="1"/>
      <c r="F988" s="2"/>
    </row>
    <row r="989" ht="14.25" customHeight="1">
      <c r="C989" s="1"/>
      <c r="D989" s="2"/>
      <c r="E989" s="1"/>
      <c r="F989" s="2"/>
    </row>
    <row r="990" ht="14.25" customHeight="1">
      <c r="C990" s="1"/>
      <c r="D990" s="2"/>
      <c r="E990" s="1"/>
      <c r="F990" s="2"/>
    </row>
    <row r="991" ht="14.25" customHeight="1">
      <c r="C991" s="1"/>
      <c r="D991" s="2"/>
      <c r="E991" s="1"/>
      <c r="F991" s="2"/>
    </row>
    <row r="992" ht="14.25" customHeight="1">
      <c r="C992" s="1"/>
      <c r="D992" s="2"/>
      <c r="E992" s="1"/>
      <c r="F992" s="2"/>
    </row>
    <row r="993" ht="14.25" customHeight="1">
      <c r="C993" s="1"/>
      <c r="D993" s="2"/>
      <c r="E993" s="1"/>
      <c r="F993" s="2"/>
    </row>
    <row r="994" ht="14.25" customHeight="1">
      <c r="C994" s="1"/>
      <c r="D994" s="2"/>
      <c r="E994" s="1"/>
      <c r="F994" s="2"/>
    </row>
    <row r="995" ht="14.25" customHeight="1">
      <c r="C995" s="1"/>
      <c r="D995" s="2"/>
      <c r="E995" s="1"/>
      <c r="F995" s="2"/>
    </row>
    <row r="996" ht="14.25" customHeight="1">
      <c r="C996" s="1"/>
      <c r="D996" s="2"/>
      <c r="E996" s="1"/>
      <c r="F996" s="2"/>
    </row>
    <row r="997" ht="14.25" customHeight="1">
      <c r="C997" s="1"/>
      <c r="D997" s="2"/>
      <c r="E997" s="1"/>
      <c r="F997" s="2"/>
    </row>
    <row r="998" ht="14.25" customHeight="1">
      <c r="C998" s="1"/>
      <c r="D998" s="2"/>
      <c r="E998" s="1"/>
      <c r="F998" s="2"/>
    </row>
    <row r="999" ht="14.25" customHeight="1">
      <c r="C999" s="1"/>
      <c r="D999" s="2"/>
      <c r="E999" s="1"/>
      <c r="F999" s="2"/>
    </row>
    <row r="1000" ht="14.25" customHeight="1">
      <c r="C1000" s="1"/>
      <c r="D1000" s="2"/>
      <c r="E1000" s="1"/>
      <c r="F1000" s="2"/>
    </row>
    <row r="1001" ht="14.25" customHeight="1">
      <c r="C1001" s="1"/>
      <c r="D1001" s="2"/>
      <c r="E1001" s="1"/>
      <c r="F1001" s="2"/>
    </row>
    <row r="1002" ht="14.25" customHeight="1">
      <c r="C1002" s="1"/>
      <c r="D1002" s="2"/>
      <c r="E1002" s="1"/>
      <c r="F1002" s="2"/>
    </row>
    <row r="1003" ht="14.25" customHeight="1">
      <c r="C1003" s="1"/>
      <c r="D1003" s="2"/>
      <c r="E1003" s="1"/>
      <c r="F1003" s="2"/>
    </row>
    <row r="1004" ht="14.25" customHeight="1">
      <c r="C1004" s="1"/>
      <c r="D1004" s="2"/>
      <c r="E1004" s="1"/>
      <c r="F1004" s="2"/>
    </row>
    <row r="1005" ht="14.25" customHeight="1">
      <c r="C1005" s="1"/>
      <c r="D1005" s="2"/>
      <c r="E1005" s="1"/>
      <c r="F1005" s="2"/>
    </row>
    <row r="1006" ht="14.25" customHeight="1">
      <c r="C1006" s="1"/>
      <c r="D1006" s="2"/>
      <c r="E1006" s="1"/>
      <c r="F1006" s="2"/>
    </row>
    <row r="1007" ht="14.25" customHeight="1">
      <c r="C1007" s="1"/>
      <c r="D1007" s="2"/>
      <c r="E1007" s="1"/>
      <c r="F1007" s="2"/>
    </row>
    <row r="1008" ht="14.25" customHeight="1">
      <c r="C1008" s="1"/>
      <c r="D1008" s="2"/>
      <c r="E1008" s="1"/>
      <c r="F1008" s="2"/>
    </row>
  </sheetData>
  <hyperlinks>
    <hyperlink r:id="rId1" ref="H9"/>
    <hyperlink r:id="rId2" ref="H10"/>
    <hyperlink r:id="rId3" ref="H11"/>
    <hyperlink r:id="rId4" ref="H12"/>
  </hyperlinks>
  <printOptions/>
  <pageMargins bottom="0.787401575" footer="0.0" header="0.0" left="0.7" right="0.7" top="0.787401575"/>
  <pageSetup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3"/>
    <col customWidth="1" min="2" max="2" width="39.43"/>
    <col customWidth="1" min="3" max="3" width="12.86"/>
    <col customWidth="1" min="4" max="4" width="10.43"/>
    <col customWidth="1" min="5" max="5" width="12.86"/>
    <col customWidth="1" min="6" max="6" width="10.43"/>
    <col customWidth="1" min="7" max="7" width="13.71"/>
    <col customWidth="1" min="8" max="8" width="10.43"/>
    <col customWidth="1" min="9" max="9" width="13.71"/>
    <col customWidth="1" min="10" max="10" width="10.43"/>
    <col customWidth="1" min="11" max="11" width="5.43"/>
  </cols>
  <sheetData>
    <row r="1" ht="14.25" customHeight="1">
      <c r="B1" s="84"/>
      <c r="C1" s="85"/>
      <c r="D1" s="86"/>
      <c r="E1" s="85"/>
      <c r="F1" s="86"/>
      <c r="G1" s="85"/>
      <c r="H1" s="86"/>
      <c r="I1" s="85"/>
      <c r="J1" s="87"/>
    </row>
    <row r="2" ht="14.25" customHeight="1">
      <c r="A2" s="88"/>
      <c r="B2" s="89"/>
      <c r="C2" s="90">
        <v>2024.0</v>
      </c>
      <c r="D2" s="91"/>
      <c r="E2" s="92">
        <v>2023.0</v>
      </c>
      <c r="F2" s="93"/>
      <c r="G2" s="92">
        <v>2024.0</v>
      </c>
      <c r="H2" s="93"/>
      <c r="I2" s="94">
        <v>2023.0</v>
      </c>
      <c r="J2" s="91"/>
    </row>
    <row r="3" ht="14.25" customHeight="1">
      <c r="A3" s="88"/>
      <c r="B3" s="95"/>
      <c r="C3" s="96" t="s">
        <v>0</v>
      </c>
      <c r="D3" s="97" t="s">
        <v>1</v>
      </c>
      <c r="E3" s="98" t="s">
        <v>0</v>
      </c>
      <c r="F3" s="99" t="s">
        <v>1</v>
      </c>
      <c r="G3" s="98" t="s">
        <v>2</v>
      </c>
      <c r="H3" s="99" t="s">
        <v>1</v>
      </c>
      <c r="I3" s="100" t="s">
        <v>2</v>
      </c>
      <c r="J3" s="101" t="s">
        <v>1</v>
      </c>
    </row>
    <row r="4" ht="14.25" customHeight="1">
      <c r="A4" s="88"/>
      <c r="B4" s="102" t="s">
        <v>4</v>
      </c>
      <c r="C4" s="103"/>
      <c r="D4" s="104"/>
      <c r="E4" s="105"/>
      <c r="F4" s="106"/>
      <c r="G4" s="107"/>
      <c r="H4" s="104"/>
      <c r="I4" s="108"/>
      <c r="J4" s="109"/>
    </row>
    <row r="5" ht="14.25" customHeight="1">
      <c r="A5" s="88"/>
      <c r="B5" s="110" t="s">
        <v>5</v>
      </c>
      <c r="C5" s="111">
        <f>'Jahresbericht 2024'!C4</f>
        <v>6590</v>
      </c>
      <c r="D5" s="112">
        <f t="shared" ref="D5:D12" si="1">C5/$C$40</f>
        <v>0.2517290616</v>
      </c>
      <c r="E5" s="111">
        <f>'Jahresbericht 2023'!C4</f>
        <v>2365</v>
      </c>
      <c r="F5" s="113">
        <f t="shared" ref="F5:F12" si="2">E5/$E$40</f>
        <v>0.2416483174</v>
      </c>
      <c r="G5" s="114">
        <f>'Jahresbericht 2024'!E4</f>
        <v>-4642.63</v>
      </c>
      <c r="H5" s="112">
        <f t="shared" ref="H5:H12" si="3">G5/$G$40</f>
        <v>0.2211890562</v>
      </c>
      <c r="I5" s="111">
        <f>'Jahresbericht 2023'!E4</f>
        <v>-249.76</v>
      </c>
      <c r="J5" s="115">
        <f t="shared" ref="J5:J12" si="4">I5/$I$40</f>
        <v>0.0244008953</v>
      </c>
    </row>
    <row r="6" ht="14.25" customHeight="1">
      <c r="A6" s="88"/>
      <c r="B6" s="110" t="s">
        <v>10</v>
      </c>
      <c r="C6" s="108">
        <f>'Jahresbericht 2024'!C7</f>
        <v>3505</v>
      </c>
      <c r="D6" s="116">
        <f t="shared" si="1"/>
        <v>0.133886246</v>
      </c>
      <c r="E6" s="108">
        <f>'Jahresbericht 2023'!C7</f>
        <v>1405</v>
      </c>
      <c r="F6" s="117">
        <f t="shared" si="2"/>
        <v>0.1435585141</v>
      </c>
      <c r="G6" s="118">
        <f>'Jahresbericht 2024'!E7</f>
        <v>0</v>
      </c>
      <c r="H6" s="116">
        <f t="shared" si="3"/>
        <v>0</v>
      </c>
      <c r="I6" s="108">
        <f>'Jahresbericht 2023'!E7</f>
        <v>0</v>
      </c>
      <c r="J6" s="119">
        <f t="shared" si="4"/>
        <v>0</v>
      </c>
    </row>
    <row r="7" ht="14.25" customHeight="1">
      <c r="A7" s="88"/>
      <c r="B7" s="110" t="s">
        <v>11</v>
      </c>
      <c r="C7" s="111">
        <f>'Jahresbericht 2024'!C8</f>
        <v>14483.52</v>
      </c>
      <c r="D7" s="112">
        <f t="shared" si="1"/>
        <v>0.5532508192</v>
      </c>
      <c r="E7" s="111">
        <f>'Jahresbericht 2023'!C8</f>
        <v>5121.85</v>
      </c>
      <c r="F7" s="113">
        <f t="shared" si="2"/>
        <v>0.5233346446</v>
      </c>
      <c r="G7" s="114">
        <f>'Jahresbericht 2024'!E8</f>
        <v>-12765.49</v>
      </c>
      <c r="H7" s="112">
        <f t="shared" si="3"/>
        <v>0.6081868865</v>
      </c>
      <c r="I7" s="111">
        <f>'Jahresbericht 2023'!E8</f>
        <v>-6475</v>
      </c>
      <c r="J7" s="115">
        <f t="shared" si="4"/>
        <v>0.6325904751</v>
      </c>
    </row>
    <row r="8" ht="14.25" customHeight="1">
      <c r="A8" s="88"/>
      <c r="B8" s="110" t="s">
        <v>21</v>
      </c>
      <c r="C8" s="108">
        <f>'Jahresbericht 2024'!C13</f>
        <v>0</v>
      </c>
      <c r="D8" s="116">
        <f t="shared" si="1"/>
        <v>0</v>
      </c>
      <c r="E8" s="108">
        <f>'Jahresbericht 2023'!C13</f>
        <v>0</v>
      </c>
      <c r="F8" s="117">
        <f t="shared" si="2"/>
        <v>0</v>
      </c>
      <c r="G8" s="118">
        <f>'Jahresbericht 2024'!E13</f>
        <v>-304.16</v>
      </c>
      <c r="H8" s="116">
        <f t="shared" si="3"/>
        <v>0.01449111028</v>
      </c>
      <c r="I8" s="108">
        <f>'Jahresbericht 2023'!E13</f>
        <v>-207.73</v>
      </c>
      <c r="J8" s="119">
        <f t="shared" si="4"/>
        <v>0.02029467481</v>
      </c>
    </row>
    <row r="9" ht="14.25" customHeight="1">
      <c r="A9" s="88"/>
      <c r="B9" s="110" t="s">
        <v>22</v>
      </c>
      <c r="C9" s="111">
        <f>'Jahresbericht 2024'!C14</f>
        <v>0</v>
      </c>
      <c r="D9" s="112">
        <f t="shared" si="1"/>
        <v>0</v>
      </c>
      <c r="E9" s="111">
        <f>'Jahresbericht 2023'!C14</f>
        <v>0</v>
      </c>
      <c r="F9" s="113">
        <f t="shared" si="2"/>
        <v>0</v>
      </c>
      <c r="G9" s="114">
        <f>'Jahresbericht 2024'!E14</f>
        <v>-64.76</v>
      </c>
      <c r="H9" s="112">
        <f t="shared" si="3"/>
        <v>0.00308536396</v>
      </c>
      <c r="I9" s="111">
        <f>'Jahresbericht 2023'!E14</f>
        <v>0</v>
      </c>
      <c r="J9" s="115">
        <f t="shared" si="4"/>
        <v>0</v>
      </c>
    </row>
    <row r="10" ht="14.25" customHeight="1">
      <c r="A10" s="88"/>
      <c r="B10" s="110" t="s">
        <v>23</v>
      </c>
      <c r="C10" s="108">
        <f>'Jahresbericht 2024'!C15</f>
        <v>0</v>
      </c>
      <c r="D10" s="116">
        <f t="shared" si="1"/>
        <v>0</v>
      </c>
      <c r="E10" s="108">
        <f>'Jahresbericht 2023'!C15</f>
        <v>0</v>
      </c>
      <c r="F10" s="117">
        <f t="shared" si="2"/>
        <v>0</v>
      </c>
      <c r="G10" s="118">
        <f>'Jahresbericht 2024'!E15</f>
        <v>-345.88</v>
      </c>
      <c r="H10" s="116">
        <f t="shared" si="3"/>
        <v>0.01647877836</v>
      </c>
      <c r="I10" s="108">
        <f>'Jahresbericht 2023'!E15</f>
        <v>-333.04</v>
      </c>
      <c r="J10" s="119">
        <f t="shared" si="4"/>
        <v>0.03253713233</v>
      </c>
    </row>
    <row r="11" ht="14.25" customHeight="1">
      <c r="A11" s="88"/>
      <c r="B11" s="110" t="s">
        <v>28</v>
      </c>
      <c r="C11" s="111">
        <f>'Jahresbericht 2024'!C20</f>
        <v>0</v>
      </c>
      <c r="D11" s="112">
        <f t="shared" si="1"/>
        <v>0</v>
      </c>
      <c r="E11" s="111">
        <f>'Jahresbericht 2023'!C20</f>
        <v>0</v>
      </c>
      <c r="F11" s="113">
        <f t="shared" si="2"/>
        <v>0</v>
      </c>
      <c r="G11" s="114">
        <f>'Jahresbericht 2024'!E20</f>
        <v>-549</v>
      </c>
      <c r="H11" s="112">
        <f t="shared" si="3"/>
        <v>0.0261560348</v>
      </c>
      <c r="I11" s="111">
        <f>'Jahresbericht 2023'!E20</f>
        <v>-549</v>
      </c>
      <c r="J11" s="115">
        <f t="shared" si="4"/>
        <v>0.0536358565</v>
      </c>
    </row>
    <row r="12" ht="14.25" customHeight="1">
      <c r="A12" s="88"/>
      <c r="B12" s="110" t="s">
        <v>29</v>
      </c>
      <c r="C12" s="108">
        <f>'Jahresbericht 2024'!C21</f>
        <v>0</v>
      </c>
      <c r="D12" s="116">
        <f t="shared" si="1"/>
        <v>0</v>
      </c>
      <c r="E12" s="108">
        <f>'Jahresbericht 2023'!C21</f>
        <v>0</v>
      </c>
      <c r="F12" s="117">
        <f t="shared" si="2"/>
        <v>0</v>
      </c>
      <c r="G12" s="118">
        <f>'Jahresbericht 2024'!E21</f>
        <v>0</v>
      </c>
      <c r="H12" s="116">
        <f t="shared" si="3"/>
        <v>0</v>
      </c>
      <c r="I12" s="108">
        <f>'Jahresbericht 2023'!E21</f>
        <v>0</v>
      </c>
      <c r="J12" s="119">
        <f t="shared" si="4"/>
        <v>0</v>
      </c>
    </row>
    <row r="13" ht="14.25" customHeight="1">
      <c r="A13" s="88"/>
      <c r="B13" s="120"/>
      <c r="C13" s="111"/>
      <c r="D13" s="112"/>
      <c r="E13" s="111"/>
      <c r="F13" s="113"/>
      <c r="G13" s="114"/>
      <c r="H13" s="112"/>
      <c r="I13" s="111"/>
      <c r="J13" s="115"/>
    </row>
    <row r="14" ht="14.25" customHeight="1">
      <c r="A14" s="88"/>
      <c r="B14" s="121" t="s">
        <v>30</v>
      </c>
      <c r="C14" s="122">
        <f>SUM(C5:C7,C8:C12)</f>
        <v>24578.52</v>
      </c>
      <c r="D14" s="123">
        <f>C14/C$40</f>
        <v>0.9388661267</v>
      </c>
      <c r="E14" s="122">
        <f>SUM(E5:E12)</f>
        <v>8891.85</v>
      </c>
      <c r="F14" s="124">
        <f>E14/$E$40</f>
        <v>0.9085414761</v>
      </c>
      <c r="G14" s="125">
        <f>SUM(G5:G7,G8:G12)</f>
        <v>-18671.92</v>
      </c>
      <c r="H14" s="123">
        <f>G14/G$40</f>
        <v>0.8895872301</v>
      </c>
      <c r="I14" s="122">
        <f>SUM(I5:I12)</f>
        <v>-7814.53</v>
      </c>
      <c r="J14" s="126">
        <f>I14/$I$40</f>
        <v>0.763459034</v>
      </c>
    </row>
    <row r="15" ht="14.25" customHeight="1">
      <c r="A15" s="88"/>
      <c r="B15" s="127"/>
      <c r="C15" s="128"/>
      <c r="D15" s="129"/>
      <c r="E15" s="128"/>
      <c r="F15" s="130"/>
      <c r="G15" s="131"/>
      <c r="H15" s="129"/>
      <c r="I15" s="128"/>
      <c r="J15" s="132"/>
    </row>
    <row r="16" ht="14.25" customHeight="1">
      <c r="A16" s="88"/>
      <c r="B16" s="133" t="s">
        <v>31</v>
      </c>
      <c r="C16" s="134"/>
      <c r="D16" s="135"/>
      <c r="E16" s="134"/>
      <c r="F16" s="136"/>
      <c r="G16" s="137"/>
      <c r="H16" s="135"/>
      <c r="I16" s="134"/>
      <c r="J16" s="138"/>
    </row>
    <row r="17" ht="14.25" customHeight="1">
      <c r="A17" s="88"/>
      <c r="B17" s="110" t="s">
        <v>32</v>
      </c>
      <c r="C17" s="111">
        <f>'Jahresbericht 2024'!C26</f>
        <v>0</v>
      </c>
      <c r="D17" s="112">
        <f>C17/C40</f>
        <v>0</v>
      </c>
      <c r="E17" s="111">
        <f>'Jahresbericht 2023'!C26</f>
        <v>0</v>
      </c>
      <c r="F17" s="113">
        <f>E17/E40</f>
        <v>0</v>
      </c>
      <c r="G17" s="114">
        <f>'Jahresbericht 2024'!E26</f>
        <v>-185</v>
      </c>
      <c r="H17" s="112">
        <f>G17/G40</f>
        <v>0.008813964369</v>
      </c>
      <c r="I17" s="111">
        <f>'Jahresbericht 2023'!E26</f>
        <v>-185</v>
      </c>
      <c r="J17" s="115">
        <f>I17/I40</f>
        <v>0.01807401357</v>
      </c>
    </row>
    <row r="18" ht="14.25" customHeight="1">
      <c r="A18" s="88"/>
      <c r="B18" s="110" t="s">
        <v>33</v>
      </c>
      <c r="C18" s="108">
        <f>'Jahresbericht 2024'!C27</f>
        <v>0</v>
      </c>
      <c r="D18" s="139">
        <f>C18/C40</f>
        <v>0</v>
      </c>
      <c r="E18" s="108">
        <f>'Jahresbericht 2023'!C27</f>
        <v>0</v>
      </c>
      <c r="F18" s="140">
        <f>E18/E40</f>
        <v>0</v>
      </c>
      <c r="G18" s="118">
        <f>'Jahresbericht 2024'!E27</f>
        <v>0</v>
      </c>
      <c r="H18" s="139">
        <f>G18/G40</f>
        <v>0</v>
      </c>
      <c r="I18" s="108">
        <f>'Jahresbericht 2023'!E27</f>
        <v>-31.48</v>
      </c>
      <c r="J18" s="141">
        <f>I18/I40</f>
        <v>0.003075513229</v>
      </c>
    </row>
    <row r="19" ht="14.25" customHeight="1">
      <c r="A19" s="88"/>
      <c r="B19" s="110" t="s">
        <v>34</v>
      </c>
      <c r="C19" s="111">
        <f>'Jahresbericht 2024'!C28</f>
        <v>0</v>
      </c>
      <c r="D19" s="112">
        <f>C19/C40</f>
        <v>0</v>
      </c>
      <c r="E19" s="111">
        <f>'Jahresbericht 2023'!C28</f>
        <v>0</v>
      </c>
      <c r="F19" s="113">
        <f>E19/E40</f>
        <v>0</v>
      </c>
      <c r="G19" s="114">
        <f>'Jahresbericht 2024'!E28</f>
        <v>-1100</v>
      </c>
      <c r="H19" s="112">
        <f>G19/G40</f>
        <v>0.05240735571</v>
      </c>
      <c r="I19" s="111">
        <f>'Jahresbericht 2023'!E28</f>
        <v>-1100</v>
      </c>
      <c r="J19" s="115">
        <f>I19/I40</f>
        <v>0.1074671077</v>
      </c>
    </row>
    <row r="20" ht="14.25" customHeight="1">
      <c r="A20" s="88"/>
      <c r="B20" s="142" t="s">
        <v>61</v>
      </c>
      <c r="C20" s="108">
        <f>'Jahresbericht 2024'!C29</f>
        <v>0</v>
      </c>
      <c r="D20" s="139">
        <f>C20/C40</f>
        <v>0</v>
      </c>
      <c r="E20" s="108">
        <f>'Jahresbericht 2023'!C29</f>
        <v>0</v>
      </c>
      <c r="F20" s="140">
        <f>E20/E40</f>
        <v>0</v>
      </c>
      <c r="G20" s="118">
        <f>'Jahresbericht 2024'!E29</f>
        <v>0</v>
      </c>
      <c r="H20" s="139">
        <f>G20/G40</f>
        <v>0</v>
      </c>
      <c r="I20" s="108">
        <f>'Jahresbericht 2023'!E29</f>
        <v>0</v>
      </c>
      <c r="J20" s="141">
        <f>I20/I40</f>
        <v>0</v>
      </c>
    </row>
    <row r="21" ht="14.25" customHeight="1">
      <c r="A21" s="88"/>
      <c r="B21" s="120"/>
      <c r="C21" s="143"/>
      <c r="D21" s="144"/>
      <c r="E21" s="143"/>
      <c r="F21" s="145"/>
      <c r="G21" s="146"/>
      <c r="H21" s="144"/>
      <c r="I21" s="147"/>
      <c r="J21" s="148"/>
    </row>
    <row r="22" ht="14.25" customHeight="1">
      <c r="A22" s="88"/>
      <c r="B22" s="121" t="s">
        <v>30</v>
      </c>
      <c r="C22" s="149">
        <f>SUM(C17:C19)</f>
        <v>0</v>
      </c>
      <c r="D22" s="150">
        <f>C22/C$40</f>
        <v>0</v>
      </c>
      <c r="E22" s="149">
        <f>SUM(E17:E20)</f>
        <v>0</v>
      </c>
      <c r="F22" s="151">
        <f>E22/$E$40</f>
        <v>0</v>
      </c>
      <c r="G22" s="152">
        <f>SUM(G17,G18,G20)</f>
        <v>-185</v>
      </c>
      <c r="H22" s="150">
        <f>G22/G$40</f>
        <v>0.008813964369</v>
      </c>
      <c r="I22" s="153">
        <f>SUM(I17:I20)</f>
        <v>-1316.48</v>
      </c>
      <c r="J22" s="154">
        <f>I22/$I$40</f>
        <v>0.1286166345</v>
      </c>
    </row>
    <row r="23" ht="14.25" customHeight="1">
      <c r="A23" s="88"/>
      <c r="B23" s="127"/>
      <c r="C23" s="155"/>
      <c r="D23" s="156"/>
      <c r="E23" s="155"/>
      <c r="F23" s="157"/>
      <c r="G23" s="158"/>
      <c r="H23" s="156"/>
      <c r="I23" s="155"/>
      <c r="J23" s="159"/>
    </row>
    <row r="24" ht="14.25" customHeight="1">
      <c r="A24" s="88"/>
      <c r="B24" s="133" t="s">
        <v>37</v>
      </c>
      <c r="C24" s="160"/>
      <c r="D24" s="161"/>
      <c r="E24" s="160"/>
      <c r="F24" s="162"/>
      <c r="G24" s="163"/>
      <c r="H24" s="161"/>
      <c r="I24" s="160"/>
      <c r="J24" s="164"/>
    </row>
    <row r="25" ht="14.25" customHeight="1">
      <c r="A25" s="88"/>
      <c r="B25" s="110" t="s">
        <v>38</v>
      </c>
      <c r="C25" s="143">
        <f>'Jahresbericht 2024'!C34</f>
        <v>520</v>
      </c>
      <c r="D25" s="144">
        <f>C25/C40</f>
        <v>0.01986329469</v>
      </c>
      <c r="E25" s="143">
        <f>'Jahresbericht 2023'!C34</f>
        <v>402.5</v>
      </c>
      <c r="F25" s="145">
        <f>E25/E40</f>
        <v>0.04112619355</v>
      </c>
      <c r="G25" s="146">
        <f>'Jahresbericht 2024'!E34</f>
        <v>-644.5</v>
      </c>
      <c r="H25" s="144">
        <f>G25/G40</f>
        <v>0.03070594614</v>
      </c>
      <c r="I25" s="143">
        <f>'Jahresbericht 2023'!E34</f>
        <v>-640.6</v>
      </c>
      <c r="J25" s="148">
        <f>I25/I40</f>
        <v>0.06258493565</v>
      </c>
    </row>
    <row r="26" ht="14.25" customHeight="1">
      <c r="A26" s="88"/>
      <c r="B26" s="47" t="s">
        <v>62</v>
      </c>
      <c r="C26" s="165">
        <f>'Jahresbericht 2024'!C35</f>
        <v>1052.42</v>
      </c>
      <c r="D26" s="116">
        <f>C26/C40</f>
        <v>0.04020101654</v>
      </c>
      <c r="E26" s="165">
        <f>'Jahresbericht 2023'!C35</f>
        <v>0</v>
      </c>
      <c r="F26" s="117">
        <f>E26/E40</f>
        <v>0</v>
      </c>
      <c r="G26" s="166">
        <f>'Jahresbericht 2024'!E35</f>
        <v>-1488</v>
      </c>
      <c r="H26" s="116">
        <f>G26/G40</f>
        <v>0.07089285935</v>
      </c>
      <c r="I26" s="165">
        <f>'Jahresbericht 2023'!E35</f>
        <v>0</v>
      </c>
      <c r="J26" s="119">
        <f>I26/I40</f>
        <v>0</v>
      </c>
    </row>
    <row r="27" ht="14.25" customHeight="1">
      <c r="A27" s="88"/>
      <c r="B27" s="110" t="s">
        <v>40</v>
      </c>
      <c r="C27" s="143">
        <f>'Jahresbericht 2024'!C36</f>
        <v>0</v>
      </c>
      <c r="D27" s="144">
        <f>C27/C40</f>
        <v>0</v>
      </c>
      <c r="E27" s="143">
        <f>'Jahresbericht 2023'!C36</f>
        <v>322.6</v>
      </c>
      <c r="F27" s="145">
        <f>E27/E40</f>
        <v>0.03296226097</v>
      </c>
      <c r="G27" s="146">
        <f>'Jahresbericht 2024'!E36</f>
        <v>0</v>
      </c>
      <c r="H27" s="144">
        <f>G27/G40</f>
        <v>0</v>
      </c>
      <c r="I27" s="143">
        <f>'Jahresbericht 2023'!E36</f>
        <v>-355.6</v>
      </c>
      <c r="J27" s="148">
        <f>I27/I40</f>
        <v>0.03474118501</v>
      </c>
    </row>
    <row r="28" ht="14.25" customHeight="1">
      <c r="A28" s="88"/>
      <c r="B28" s="167" t="s">
        <v>41</v>
      </c>
      <c r="C28" s="108">
        <f>'Jahresbericht 2024'!C37</f>
        <v>0</v>
      </c>
      <c r="D28" s="139">
        <f>C28/C40</f>
        <v>0</v>
      </c>
      <c r="E28" s="108">
        <f>'Jahresbericht 2023'!C38</f>
        <v>0</v>
      </c>
      <c r="F28" s="140">
        <f>E28/E40</f>
        <v>0</v>
      </c>
      <c r="G28" s="118">
        <f>'Jahresbericht 2024'!E37</f>
        <v>0</v>
      </c>
      <c r="H28" s="139">
        <f>G28/G40</f>
        <v>0</v>
      </c>
      <c r="I28" s="108">
        <f>'Jahresbericht 2023'!E38</f>
        <v>-108.48</v>
      </c>
      <c r="J28" s="141">
        <f>I28/I40</f>
        <v>0.01059821077</v>
      </c>
    </row>
    <row r="29" ht="14.25" customHeight="1">
      <c r="A29" s="88"/>
      <c r="B29" s="110" t="s">
        <v>29</v>
      </c>
      <c r="C29" s="143">
        <f>'Jahresbericht 2024'!C38</f>
        <v>0</v>
      </c>
      <c r="D29" s="144">
        <f>C29/C40</f>
        <v>0</v>
      </c>
      <c r="E29" s="143">
        <f>'Jahresbericht 2023'!C39</f>
        <v>0</v>
      </c>
      <c r="F29" s="145">
        <f>E29/E40</f>
        <v>0</v>
      </c>
      <c r="G29" s="146">
        <f>'Jahresbericht 2024'!E38</f>
        <v>0</v>
      </c>
      <c r="H29" s="144">
        <f>G29/G40</f>
        <v>0</v>
      </c>
      <c r="I29" s="143">
        <f>'Jahresbericht 2023'!E39</f>
        <v>0</v>
      </c>
      <c r="J29" s="148">
        <f>I29/I40</f>
        <v>0</v>
      </c>
    </row>
    <row r="30" ht="14.25" customHeight="1">
      <c r="A30" s="88"/>
      <c r="B30" s="120"/>
      <c r="C30" s="168"/>
      <c r="D30" s="116"/>
      <c r="E30" s="168"/>
      <c r="F30" s="117"/>
      <c r="G30" s="166"/>
      <c r="H30" s="116"/>
      <c r="I30" s="165"/>
      <c r="J30" s="119"/>
    </row>
    <row r="31" ht="14.25" customHeight="1">
      <c r="A31" s="88"/>
      <c r="B31" s="121" t="s">
        <v>30</v>
      </c>
      <c r="C31" s="169">
        <f>SUM(C25:C28)</f>
        <v>1572.42</v>
      </c>
      <c r="D31" s="170">
        <f>C31/C$40</f>
        <v>0.06006431124</v>
      </c>
      <c r="E31" s="169">
        <f>SUM(E25:E29)</f>
        <v>725.1</v>
      </c>
      <c r="F31" s="171">
        <f>E31/$E$40</f>
        <v>0.07408845452</v>
      </c>
      <c r="G31" s="172">
        <f>SUM(G25:G29)</f>
        <v>-2132.5</v>
      </c>
      <c r="H31" s="170">
        <f>G31/G$40</f>
        <v>0.1015988055</v>
      </c>
      <c r="I31" s="173">
        <f>SUM(I25:I29)</f>
        <v>-1104.68</v>
      </c>
      <c r="J31" s="174">
        <f>I31/$I$40</f>
        <v>0.1079243314</v>
      </c>
    </row>
    <row r="32" ht="14.25" customHeight="1">
      <c r="A32" s="88"/>
      <c r="B32" s="127"/>
      <c r="C32" s="175"/>
      <c r="D32" s="176"/>
      <c r="E32" s="175"/>
      <c r="F32" s="177"/>
      <c r="G32" s="178"/>
      <c r="H32" s="176"/>
      <c r="I32" s="175"/>
      <c r="J32" s="179"/>
    </row>
    <row r="33" ht="14.25" customHeight="1">
      <c r="A33" s="88"/>
      <c r="B33" s="180" t="s">
        <v>42</v>
      </c>
      <c r="C33" s="181"/>
      <c r="D33" s="182"/>
      <c r="E33" s="181"/>
      <c r="F33" s="182"/>
      <c r="G33" s="181"/>
      <c r="H33" s="182"/>
      <c r="I33" s="181"/>
      <c r="J33" s="182"/>
    </row>
    <row r="34" ht="14.25" customHeight="1">
      <c r="A34" s="183"/>
      <c r="B34" s="184" t="s">
        <v>63</v>
      </c>
      <c r="C34" s="185">
        <f>'Jahresbericht 2024'!C44</f>
        <v>0</v>
      </c>
      <c r="D34" s="186">
        <f>C34/C40</f>
        <v>0</v>
      </c>
      <c r="E34" s="185">
        <f>'Jahresbericht 2023'!C44</f>
        <v>170</v>
      </c>
      <c r="F34" s="186"/>
      <c r="G34" s="185">
        <f>'Jahresbericht 2024'!E44</f>
        <v>0</v>
      </c>
      <c r="H34" s="186">
        <f>G34/G40</f>
        <v>0</v>
      </c>
      <c r="I34" s="185">
        <f>'Jahresbericht 2023'!E44</f>
        <v>-7.48</v>
      </c>
      <c r="J34" s="186">
        <f>I34/I40</f>
        <v>0.0007307763326</v>
      </c>
    </row>
    <row r="35" ht="14.25" customHeight="1">
      <c r="A35" s="88"/>
      <c r="B35" s="187" t="s">
        <v>64</v>
      </c>
      <c r="C35" s="146">
        <f>'Jahresbericht 2024'!C44</f>
        <v>0</v>
      </c>
      <c r="D35" s="148">
        <f>C35/C40</f>
        <v>0</v>
      </c>
      <c r="E35" s="146">
        <f>'Jahresbericht 2023'!C45</f>
        <v>0</v>
      </c>
      <c r="F35" s="148"/>
      <c r="G35" s="146">
        <f>'Jahresbericht 2024'!E44</f>
        <v>0</v>
      </c>
      <c r="H35" s="148">
        <f>G35/G40</f>
        <v>0</v>
      </c>
      <c r="I35" s="146">
        <f>'Jahresbericht 2023'!E45</f>
        <v>-46.16</v>
      </c>
      <c r="J35" s="148">
        <f>I35/I40</f>
        <v>0.00450971063</v>
      </c>
    </row>
    <row r="36" ht="14.25" customHeight="1">
      <c r="A36" s="88"/>
      <c r="B36" s="188" t="s">
        <v>43</v>
      </c>
      <c r="C36" s="166">
        <f>'Jahresbericht 2024'!C43</f>
        <v>28</v>
      </c>
      <c r="D36" s="119">
        <f>C36/C40</f>
        <v>0.001069562022</v>
      </c>
      <c r="E36" s="166">
        <f>'Jahresbericht 2023'!C45</f>
        <v>0</v>
      </c>
      <c r="F36" s="119"/>
      <c r="G36" s="166">
        <f>'Jahresbericht 2024'!E43</f>
        <v>0</v>
      </c>
      <c r="H36" s="119">
        <f>G36/G40</f>
        <v>0</v>
      </c>
      <c r="I36" s="166">
        <f>'Jahresbericht 2023'!C45</f>
        <v>0</v>
      </c>
      <c r="J36" s="119">
        <f>I36/I40</f>
        <v>0</v>
      </c>
    </row>
    <row r="37" ht="14.25" customHeight="1">
      <c r="A37" s="88"/>
      <c r="B37" s="189"/>
      <c r="C37" s="190"/>
      <c r="D37" s="191"/>
      <c r="E37" s="190"/>
      <c r="F37" s="191"/>
      <c r="G37" s="190"/>
      <c r="H37" s="191"/>
      <c r="I37" s="190"/>
      <c r="J37" s="191"/>
    </row>
    <row r="38" ht="14.25" customHeight="1">
      <c r="A38" s="88"/>
      <c r="B38" s="192" t="s">
        <v>30</v>
      </c>
      <c r="C38" s="193">
        <f>SUM(C34:C36)</f>
        <v>28</v>
      </c>
      <c r="D38" s="194">
        <f>C38/C40</f>
        <v>0.001069562022</v>
      </c>
      <c r="E38" s="193">
        <f>SUM(E34:E36)</f>
        <v>170</v>
      </c>
      <c r="F38" s="194"/>
      <c r="G38" s="193">
        <f>SUM(G34:G36)</f>
        <v>0</v>
      </c>
      <c r="H38" s="194">
        <f>G38/G40</f>
        <v>0</v>
      </c>
      <c r="I38" s="193">
        <f>SUM(I34:I36)</f>
        <v>-53.64</v>
      </c>
      <c r="J38" s="194">
        <f>I38/I40</f>
        <v>0.005240486963</v>
      </c>
    </row>
    <row r="39" ht="14.25" customHeight="1">
      <c r="A39" s="183"/>
      <c r="B39" s="195"/>
      <c r="C39" s="196"/>
      <c r="D39" s="197"/>
      <c r="E39" s="196"/>
      <c r="F39" s="197"/>
      <c r="G39" s="196"/>
      <c r="H39" s="197"/>
      <c r="I39" s="196"/>
      <c r="J39" s="197"/>
    </row>
    <row r="40" ht="14.25" customHeight="1">
      <c r="A40" s="183"/>
      <c r="B40" s="198" t="s">
        <v>45</v>
      </c>
      <c r="C40" s="199">
        <f>SUM(C14,C22,C31,C38)</f>
        <v>26178.94</v>
      </c>
      <c r="D40" s="200">
        <f>C40/C$40</f>
        <v>1</v>
      </c>
      <c r="E40" s="199">
        <f>SUM(E38,E31,E22,E14)</f>
        <v>9786.95</v>
      </c>
      <c r="F40" s="201">
        <f>E40/$E$40</f>
        <v>1</v>
      </c>
      <c r="G40" s="202">
        <f>SUM(G14,G22,G31,G38)</f>
        <v>-20989.42</v>
      </c>
      <c r="H40" s="203">
        <f>G40/G$40</f>
        <v>1</v>
      </c>
      <c r="I40" s="204">
        <f>SUM(I33,I31,I22,I14)</f>
        <v>-10235.69</v>
      </c>
      <c r="J40" s="205">
        <f>I40/$I$40</f>
        <v>1</v>
      </c>
    </row>
    <row r="41" ht="14.25" customHeight="1">
      <c r="D41" s="2"/>
      <c r="F41" s="2"/>
      <c r="H41" s="2"/>
      <c r="J41" s="2"/>
    </row>
    <row r="42" ht="14.25" customHeight="1">
      <c r="D42" s="2"/>
      <c r="F42" s="2"/>
      <c r="H42" s="2"/>
      <c r="J42" s="2"/>
    </row>
    <row r="43" ht="14.25" customHeight="1">
      <c r="D43" s="2"/>
      <c r="F43" s="2"/>
      <c r="H43" s="2"/>
      <c r="J43" s="2"/>
    </row>
    <row r="44" ht="14.25" customHeight="1">
      <c r="D44" s="2"/>
      <c r="F44" s="2"/>
      <c r="H44" s="2"/>
      <c r="J44" s="2"/>
    </row>
    <row r="45" ht="14.25" customHeight="1">
      <c r="D45" s="2"/>
      <c r="F45" s="2"/>
      <c r="H45" s="2"/>
      <c r="J45" s="2"/>
    </row>
    <row r="46" ht="14.25" customHeight="1">
      <c r="D46" s="2"/>
      <c r="F46" s="2"/>
      <c r="H46" s="2"/>
      <c r="J46" s="2"/>
    </row>
    <row r="47" ht="14.25" customHeight="1">
      <c r="D47" s="2"/>
      <c r="F47" s="2"/>
      <c r="H47" s="2"/>
      <c r="J47" s="2"/>
    </row>
    <row r="48" ht="14.25" customHeight="1">
      <c r="D48" s="2"/>
      <c r="F48" s="2"/>
      <c r="H48" s="2"/>
      <c r="J48" s="2"/>
    </row>
    <row r="49" ht="14.25" customHeight="1">
      <c r="D49" s="2"/>
      <c r="F49" s="2"/>
      <c r="H49" s="2"/>
      <c r="J49" s="2"/>
    </row>
    <row r="50" ht="14.25" customHeight="1">
      <c r="D50" s="2"/>
      <c r="F50" s="2"/>
      <c r="H50" s="2"/>
      <c r="J50" s="2"/>
    </row>
    <row r="51" ht="14.25" customHeight="1">
      <c r="D51" s="2"/>
      <c r="F51" s="2"/>
      <c r="H51" s="2"/>
      <c r="J51" s="2"/>
      <c r="K51" s="206"/>
    </row>
    <row r="52" ht="14.25" customHeight="1">
      <c r="D52" s="2"/>
      <c r="F52" s="2"/>
      <c r="H52" s="2"/>
      <c r="J52" s="2"/>
    </row>
    <row r="53" ht="14.25" customHeight="1">
      <c r="D53" s="2"/>
      <c r="F53" s="2"/>
      <c r="H53" s="2"/>
      <c r="J53" s="2"/>
    </row>
    <row r="54" ht="14.25" customHeight="1">
      <c r="D54" s="2"/>
      <c r="F54" s="2"/>
      <c r="H54" s="2"/>
      <c r="J54" s="2"/>
    </row>
    <row r="55" ht="14.25" customHeight="1">
      <c r="D55" s="2"/>
      <c r="F55" s="2"/>
      <c r="H55" s="2"/>
      <c r="J55" s="2"/>
    </row>
    <row r="56" ht="14.25" customHeight="1">
      <c r="D56" s="2"/>
      <c r="F56" s="2"/>
      <c r="H56" s="2"/>
      <c r="J56" s="2"/>
    </row>
    <row r="57" ht="14.25" customHeight="1">
      <c r="D57" s="2"/>
      <c r="F57" s="2"/>
      <c r="H57" s="2"/>
      <c r="J57" s="2"/>
    </row>
    <row r="58" ht="14.25" customHeight="1">
      <c r="D58" s="2"/>
      <c r="F58" s="2"/>
      <c r="H58" s="2"/>
      <c r="J58" s="2"/>
    </row>
    <row r="59" ht="14.25" customHeight="1">
      <c r="D59" s="2"/>
      <c r="F59" s="2"/>
      <c r="H59" s="2"/>
      <c r="J59" s="2"/>
    </row>
    <row r="60" ht="14.25" customHeight="1">
      <c r="D60" s="2"/>
      <c r="F60" s="2"/>
      <c r="H60" s="2"/>
      <c r="J60" s="2"/>
    </row>
    <row r="61" ht="14.25" customHeight="1">
      <c r="D61" s="2"/>
      <c r="F61" s="2"/>
      <c r="H61" s="2"/>
      <c r="J61" s="2"/>
    </row>
    <row r="62" ht="14.25" customHeight="1">
      <c r="D62" s="2"/>
      <c r="F62" s="2"/>
      <c r="H62" s="2"/>
      <c r="J62" s="2"/>
    </row>
    <row r="63" ht="14.25" customHeight="1">
      <c r="D63" s="2"/>
      <c r="F63" s="2"/>
      <c r="H63" s="2"/>
      <c r="J63" s="2"/>
    </row>
    <row r="64" ht="14.25" customHeight="1">
      <c r="D64" s="2"/>
      <c r="F64" s="2"/>
      <c r="H64" s="2"/>
      <c r="J64" s="2"/>
    </row>
    <row r="65" ht="14.25" customHeight="1">
      <c r="D65" s="2"/>
      <c r="F65" s="2"/>
      <c r="H65" s="2"/>
      <c r="J65" s="2"/>
    </row>
    <row r="66" ht="14.25" customHeight="1">
      <c r="D66" s="2"/>
      <c r="F66" s="2"/>
      <c r="H66" s="2"/>
      <c r="J66" s="2"/>
    </row>
    <row r="67" ht="14.25" customHeight="1">
      <c r="D67" s="2"/>
      <c r="F67" s="2"/>
      <c r="H67" s="2"/>
      <c r="J67" s="2"/>
    </row>
    <row r="68" ht="14.25" customHeight="1">
      <c r="D68" s="2"/>
      <c r="F68" s="2"/>
      <c r="H68" s="2"/>
      <c r="J68" s="2"/>
    </row>
    <row r="69" ht="14.25" customHeight="1">
      <c r="D69" s="2"/>
      <c r="F69" s="2"/>
      <c r="H69" s="2"/>
      <c r="J69" s="2"/>
    </row>
    <row r="70" ht="14.25" customHeight="1">
      <c r="D70" s="2"/>
      <c r="F70" s="2"/>
      <c r="H70" s="2"/>
      <c r="J70" s="2"/>
    </row>
    <row r="71" ht="14.25" customHeight="1">
      <c r="D71" s="2"/>
      <c r="F71" s="2"/>
      <c r="H71" s="2"/>
      <c r="J71" s="2"/>
    </row>
    <row r="72" ht="14.25" customHeight="1">
      <c r="D72" s="2"/>
      <c r="F72" s="2"/>
      <c r="H72" s="2"/>
      <c r="J72" s="2"/>
    </row>
    <row r="73" ht="14.25" customHeight="1">
      <c r="D73" s="2"/>
      <c r="F73" s="2"/>
      <c r="H73" s="2"/>
      <c r="J73" s="2"/>
    </row>
    <row r="74" ht="14.25" customHeight="1">
      <c r="D74" s="2"/>
      <c r="F74" s="2"/>
      <c r="H74" s="2"/>
      <c r="J74" s="2"/>
    </row>
    <row r="75" ht="14.25" customHeight="1">
      <c r="D75" s="2"/>
      <c r="F75" s="2"/>
      <c r="H75" s="2"/>
      <c r="J75" s="2"/>
    </row>
    <row r="76" ht="14.25" customHeight="1">
      <c r="D76" s="2"/>
      <c r="F76" s="2"/>
      <c r="H76" s="2"/>
      <c r="J76" s="2"/>
    </row>
    <row r="77" ht="14.25" customHeight="1">
      <c r="D77" s="2"/>
      <c r="F77" s="2"/>
      <c r="H77" s="2"/>
      <c r="J77" s="2"/>
    </row>
    <row r="78" ht="14.25" customHeight="1">
      <c r="D78" s="2"/>
      <c r="F78" s="2"/>
      <c r="H78" s="2"/>
      <c r="J78" s="2"/>
    </row>
    <row r="79" ht="14.25" customHeight="1">
      <c r="D79" s="2"/>
      <c r="F79" s="2"/>
      <c r="H79" s="2"/>
      <c r="J79" s="2"/>
    </row>
    <row r="80" ht="14.25" customHeight="1">
      <c r="D80" s="2"/>
      <c r="F80" s="2"/>
      <c r="H80" s="2"/>
      <c r="J80" s="2"/>
    </row>
    <row r="81" ht="14.25" customHeight="1">
      <c r="D81" s="2"/>
      <c r="F81" s="2"/>
      <c r="H81" s="2"/>
      <c r="J81" s="2"/>
    </row>
    <row r="82" ht="14.25" customHeight="1">
      <c r="D82" s="2"/>
      <c r="F82" s="2"/>
      <c r="H82" s="2"/>
      <c r="J82" s="2"/>
    </row>
    <row r="83" ht="14.25" customHeight="1">
      <c r="D83" s="2"/>
      <c r="F83" s="2"/>
      <c r="H83" s="2"/>
      <c r="J83" s="2"/>
    </row>
    <row r="84" ht="14.25" customHeight="1">
      <c r="D84" s="2"/>
      <c r="F84" s="2"/>
      <c r="H84" s="2"/>
      <c r="J84" s="2"/>
    </row>
    <row r="85" ht="14.25" customHeight="1">
      <c r="D85" s="2"/>
      <c r="F85" s="2"/>
      <c r="H85" s="2"/>
      <c r="J85" s="2"/>
    </row>
    <row r="86" ht="14.25" customHeight="1">
      <c r="D86" s="2"/>
      <c r="F86" s="2"/>
      <c r="H86" s="2"/>
      <c r="J86" s="2"/>
    </row>
    <row r="87" ht="14.25" customHeight="1">
      <c r="D87" s="2"/>
      <c r="F87" s="2"/>
      <c r="H87" s="2"/>
      <c r="J87" s="2"/>
    </row>
    <row r="88" ht="14.25" customHeight="1">
      <c r="D88" s="2"/>
      <c r="F88" s="2"/>
      <c r="H88" s="2"/>
      <c r="J88" s="2"/>
    </row>
    <row r="89" ht="14.25" customHeight="1">
      <c r="D89" s="2"/>
      <c r="F89" s="2"/>
      <c r="H89" s="2"/>
      <c r="J89" s="2"/>
    </row>
    <row r="90" ht="14.25" customHeight="1">
      <c r="D90" s="2"/>
      <c r="F90" s="2"/>
      <c r="H90" s="2"/>
      <c r="J90" s="2"/>
    </row>
    <row r="91" ht="14.25" customHeight="1">
      <c r="D91" s="2"/>
      <c r="F91" s="2"/>
      <c r="H91" s="2"/>
      <c r="J91" s="2"/>
    </row>
    <row r="92" ht="14.25" customHeight="1">
      <c r="D92" s="2"/>
      <c r="F92" s="2"/>
      <c r="H92" s="2"/>
      <c r="J92" s="2"/>
    </row>
    <row r="93" ht="14.25" customHeight="1">
      <c r="D93" s="2"/>
      <c r="F93" s="2"/>
      <c r="H93" s="2"/>
      <c r="J93" s="2"/>
    </row>
    <row r="94" ht="14.25" customHeight="1">
      <c r="D94" s="2"/>
      <c r="F94" s="2"/>
      <c r="H94" s="2"/>
      <c r="J94" s="2"/>
    </row>
    <row r="95" ht="14.25" customHeight="1">
      <c r="D95" s="2"/>
      <c r="F95" s="2"/>
      <c r="H95" s="2"/>
      <c r="J95" s="2"/>
    </row>
    <row r="96" ht="14.25" customHeight="1">
      <c r="D96" s="2"/>
      <c r="F96" s="2"/>
      <c r="H96" s="2"/>
      <c r="J96" s="2"/>
    </row>
    <row r="97" ht="14.25" customHeight="1">
      <c r="D97" s="2"/>
      <c r="F97" s="2"/>
      <c r="H97" s="2"/>
      <c r="J97" s="2"/>
    </row>
    <row r="98" ht="14.25" customHeight="1">
      <c r="D98" s="2"/>
      <c r="F98" s="2"/>
      <c r="H98" s="2"/>
      <c r="J98" s="2"/>
    </row>
    <row r="99" ht="14.25" customHeight="1">
      <c r="D99" s="2"/>
      <c r="F99" s="2"/>
      <c r="H99" s="2"/>
      <c r="J99" s="2"/>
    </row>
    <row r="100" ht="14.25" customHeight="1">
      <c r="D100" s="2"/>
      <c r="F100" s="2"/>
      <c r="H100" s="2"/>
      <c r="J100" s="2"/>
    </row>
    <row r="101" ht="14.25" customHeight="1">
      <c r="D101" s="2"/>
      <c r="F101" s="2"/>
      <c r="H101" s="2"/>
      <c r="J101" s="2"/>
    </row>
    <row r="102" ht="14.25" customHeight="1">
      <c r="D102" s="2"/>
      <c r="F102" s="2"/>
      <c r="H102" s="2"/>
      <c r="J102" s="2"/>
    </row>
    <row r="103" ht="14.25" customHeight="1">
      <c r="D103" s="2"/>
      <c r="F103" s="2"/>
      <c r="H103" s="2"/>
      <c r="J103" s="2"/>
    </row>
    <row r="104" ht="14.25" customHeight="1">
      <c r="D104" s="2"/>
      <c r="F104" s="2"/>
      <c r="H104" s="2"/>
      <c r="J104" s="2"/>
    </row>
    <row r="105" ht="14.25" customHeight="1">
      <c r="D105" s="2"/>
      <c r="F105" s="2"/>
      <c r="H105" s="2"/>
      <c r="J105" s="2"/>
    </row>
    <row r="106" ht="14.25" customHeight="1">
      <c r="D106" s="2"/>
      <c r="F106" s="2"/>
      <c r="H106" s="2"/>
      <c r="J106" s="2"/>
    </row>
    <row r="107" ht="14.25" customHeight="1">
      <c r="D107" s="2"/>
      <c r="F107" s="2"/>
      <c r="H107" s="2"/>
      <c r="J107" s="2"/>
    </row>
    <row r="108" ht="14.25" customHeight="1">
      <c r="D108" s="2"/>
      <c r="F108" s="2"/>
      <c r="H108" s="2"/>
      <c r="J108" s="2"/>
    </row>
    <row r="109" ht="14.25" customHeight="1">
      <c r="D109" s="2"/>
      <c r="F109" s="2"/>
      <c r="H109" s="2"/>
      <c r="J109" s="2"/>
    </row>
    <row r="110" ht="14.25" customHeight="1">
      <c r="D110" s="2"/>
      <c r="F110" s="2"/>
      <c r="H110" s="2"/>
      <c r="J110" s="2"/>
    </row>
    <row r="111" ht="14.25" customHeight="1">
      <c r="D111" s="2"/>
      <c r="F111" s="2"/>
      <c r="H111" s="2"/>
      <c r="J111" s="2"/>
    </row>
    <row r="112" ht="14.25" customHeight="1">
      <c r="D112" s="2"/>
      <c r="F112" s="2"/>
      <c r="H112" s="2"/>
      <c r="J112" s="2"/>
    </row>
    <row r="113" ht="14.25" customHeight="1">
      <c r="D113" s="2"/>
      <c r="F113" s="2"/>
      <c r="H113" s="2"/>
      <c r="J113" s="2"/>
    </row>
    <row r="114" ht="14.25" customHeight="1">
      <c r="D114" s="2"/>
      <c r="F114" s="2"/>
      <c r="H114" s="2"/>
      <c r="J114" s="2"/>
    </row>
    <row r="115" ht="14.25" customHeight="1">
      <c r="D115" s="2"/>
      <c r="F115" s="2"/>
      <c r="H115" s="2"/>
      <c r="J115" s="2"/>
    </row>
    <row r="116" ht="14.25" customHeight="1">
      <c r="D116" s="2"/>
      <c r="F116" s="2"/>
      <c r="H116" s="2"/>
      <c r="J116" s="2"/>
    </row>
    <row r="117" ht="14.25" customHeight="1">
      <c r="D117" s="2"/>
      <c r="F117" s="2"/>
      <c r="H117" s="2"/>
      <c r="J117" s="2"/>
    </row>
    <row r="118" ht="14.25" customHeight="1">
      <c r="D118" s="2"/>
      <c r="F118" s="2"/>
      <c r="H118" s="2"/>
      <c r="J118" s="2"/>
    </row>
    <row r="119" ht="14.25" customHeight="1">
      <c r="D119" s="2"/>
      <c r="F119" s="2"/>
      <c r="H119" s="2"/>
      <c r="J119" s="2"/>
    </row>
    <row r="120" ht="14.25" customHeight="1">
      <c r="D120" s="2"/>
      <c r="F120" s="2"/>
      <c r="H120" s="2"/>
      <c r="J120" s="2"/>
    </row>
    <row r="121" ht="14.25" customHeight="1">
      <c r="D121" s="2"/>
      <c r="F121" s="2"/>
      <c r="H121" s="2"/>
      <c r="J121" s="2"/>
    </row>
    <row r="122" ht="14.25" customHeight="1">
      <c r="D122" s="2"/>
      <c r="F122" s="2"/>
      <c r="H122" s="2"/>
      <c r="J122" s="2"/>
    </row>
    <row r="123" ht="14.25" customHeight="1">
      <c r="D123" s="2"/>
      <c r="F123" s="2"/>
      <c r="H123" s="2"/>
      <c r="J123" s="2"/>
    </row>
    <row r="124" ht="14.25" customHeight="1">
      <c r="D124" s="2"/>
      <c r="F124" s="2"/>
      <c r="H124" s="2"/>
      <c r="J124" s="2"/>
    </row>
    <row r="125" ht="14.25" customHeight="1">
      <c r="D125" s="2"/>
      <c r="F125" s="2"/>
      <c r="H125" s="2"/>
      <c r="J125" s="2"/>
    </row>
    <row r="126" ht="14.25" customHeight="1">
      <c r="D126" s="2"/>
      <c r="F126" s="2"/>
      <c r="H126" s="2"/>
      <c r="J126" s="2"/>
    </row>
    <row r="127" ht="14.25" customHeight="1">
      <c r="D127" s="2"/>
      <c r="F127" s="2"/>
      <c r="H127" s="2"/>
      <c r="J127" s="2"/>
    </row>
    <row r="128" ht="14.25" customHeight="1">
      <c r="D128" s="2"/>
      <c r="F128" s="2"/>
      <c r="H128" s="2"/>
      <c r="J128" s="2"/>
    </row>
    <row r="129" ht="14.25" customHeight="1">
      <c r="D129" s="2"/>
      <c r="F129" s="2"/>
      <c r="H129" s="2"/>
      <c r="J129" s="2"/>
    </row>
    <row r="130" ht="14.25" customHeight="1">
      <c r="D130" s="2"/>
      <c r="F130" s="2"/>
      <c r="H130" s="2"/>
      <c r="J130" s="2"/>
    </row>
    <row r="131" ht="14.25" customHeight="1">
      <c r="D131" s="2"/>
      <c r="F131" s="2"/>
      <c r="H131" s="2"/>
      <c r="J131" s="2"/>
    </row>
    <row r="132" ht="14.25" customHeight="1">
      <c r="D132" s="2"/>
      <c r="F132" s="2"/>
      <c r="H132" s="2"/>
      <c r="J132" s="2"/>
    </row>
    <row r="133" ht="14.25" customHeight="1">
      <c r="D133" s="2"/>
      <c r="F133" s="2"/>
      <c r="H133" s="2"/>
      <c r="J133" s="2"/>
    </row>
    <row r="134" ht="14.25" customHeight="1">
      <c r="D134" s="2"/>
      <c r="F134" s="2"/>
      <c r="H134" s="2"/>
      <c r="J134" s="2"/>
    </row>
    <row r="135" ht="14.25" customHeight="1">
      <c r="D135" s="2"/>
      <c r="F135" s="2"/>
      <c r="H135" s="2"/>
      <c r="J135" s="2"/>
    </row>
    <row r="136" ht="14.25" customHeight="1">
      <c r="D136" s="2"/>
      <c r="F136" s="2"/>
      <c r="H136" s="2"/>
      <c r="J136" s="2"/>
    </row>
    <row r="137" ht="14.25" customHeight="1">
      <c r="D137" s="2"/>
      <c r="F137" s="2"/>
      <c r="H137" s="2"/>
      <c r="J137" s="2"/>
    </row>
    <row r="138" ht="14.25" customHeight="1">
      <c r="D138" s="2"/>
      <c r="F138" s="2"/>
      <c r="H138" s="2"/>
      <c r="J138" s="2"/>
    </row>
    <row r="139" ht="14.25" customHeight="1">
      <c r="D139" s="2"/>
      <c r="F139" s="2"/>
      <c r="H139" s="2"/>
      <c r="J139" s="2"/>
    </row>
    <row r="140" ht="14.25" customHeight="1">
      <c r="D140" s="2"/>
      <c r="F140" s="2"/>
      <c r="H140" s="2"/>
      <c r="J140" s="2"/>
    </row>
    <row r="141" ht="14.25" customHeight="1">
      <c r="D141" s="2"/>
      <c r="F141" s="2"/>
      <c r="H141" s="2"/>
      <c r="J141" s="2"/>
    </row>
    <row r="142" ht="14.25" customHeight="1">
      <c r="D142" s="2"/>
      <c r="F142" s="2"/>
      <c r="H142" s="2"/>
      <c r="J142" s="2"/>
    </row>
    <row r="143" ht="14.25" customHeight="1">
      <c r="D143" s="2"/>
      <c r="F143" s="2"/>
      <c r="H143" s="2"/>
      <c r="J143" s="2"/>
    </row>
    <row r="144" ht="14.25" customHeight="1">
      <c r="D144" s="2"/>
      <c r="F144" s="2"/>
      <c r="H144" s="2"/>
      <c r="J144" s="2"/>
    </row>
    <row r="145" ht="14.25" customHeight="1">
      <c r="D145" s="2"/>
      <c r="F145" s="2"/>
      <c r="H145" s="2"/>
      <c r="J145" s="2"/>
    </row>
    <row r="146" ht="14.25" customHeight="1">
      <c r="D146" s="2"/>
      <c r="F146" s="2"/>
      <c r="H146" s="2"/>
      <c r="J146" s="2"/>
    </row>
    <row r="147" ht="14.25" customHeight="1">
      <c r="D147" s="2"/>
      <c r="F147" s="2"/>
      <c r="H147" s="2"/>
      <c r="J147" s="2"/>
    </row>
    <row r="148" ht="14.25" customHeight="1">
      <c r="D148" s="2"/>
      <c r="F148" s="2"/>
      <c r="H148" s="2"/>
      <c r="J148" s="2"/>
    </row>
    <row r="149" ht="14.25" customHeight="1">
      <c r="D149" s="2"/>
      <c r="F149" s="2"/>
      <c r="H149" s="2"/>
      <c r="J149" s="2"/>
    </row>
    <row r="150" ht="14.25" customHeight="1">
      <c r="D150" s="2"/>
      <c r="F150" s="2"/>
      <c r="H150" s="2"/>
      <c r="J150" s="2"/>
    </row>
    <row r="151" ht="14.25" customHeight="1">
      <c r="D151" s="2"/>
      <c r="F151" s="2"/>
      <c r="H151" s="2"/>
      <c r="J151" s="2"/>
    </row>
    <row r="152" ht="14.25" customHeight="1">
      <c r="D152" s="2"/>
      <c r="F152" s="2"/>
      <c r="H152" s="2"/>
      <c r="J152" s="2"/>
    </row>
    <row r="153" ht="14.25" customHeight="1">
      <c r="D153" s="2"/>
      <c r="F153" s="2"/>
      <c r="H153" s="2"/>
      <c r="J153" s="2"/>
    </row>
    <row r="154" ht="14.25" customHeight="1">
      <c r="D154" s="2"/>
      <c r="F154" s="2"/>
      <c r="H154" s="2"/>
      <c r="J154" s="2"/>
    </row>
    <row r="155" ht="14.25" customHeight="1">
      <c r="D155" s="2"/>
      <c r="F155" s="2"/>
      <c r="H155" s="2"/>
      <c r="J155" s="2"/>
    </row>
    <row r="156" ht="14.25" customHeight="1">
      <c r="D156" s="2"/>
      <c r="F156" s="2"/>
      <c r="H156" s="2"/>
      <c r="J156" s="2"/>
    </row>
    <row r="157" ht="14.25" customHeight="1">
      <c r="D157" s="2"/>
      <c r="F157" s="2"/>
      <c r="H157" s="2"/>
      <c r="J157" s="2"/>
    </row>
    <row r="158" ht="14.25" customHeight="1">
      <c r="D158" s="2"/>
      <c r="F158" s="2"/>
      <c r="H158" s="2"/>
      <c r="J158" s="2"/>
    </row>
    <row r="159" ht="14.25" customHeight="1">
      <c r="D159" s="2"/>
      <c r="F159" s="2"/>
      <c r="H159" s="2"/>
      <c r="J159" s="2"/>
    </row>
    <row r="160" ht="14.25" customHeight="1">
      <c r="D160" s="2"/>
      <c r="F160" s="2"/>
      <c r="H160" s="2"/>
      <c r="J160" s="2"/>
    </row>
    <row r="161" ht="14.25" customHeight="1">
      <c r="D161" s="2"/>
      <c r="F161" s="2"/>
      <c r="H161" s="2"/>
      <c r="J161" s="2"/>
    </row>
    <row r="162" ht="14.25" customHeight="1">
      <c r="D162" s="2"/>
      <c r="F162" s="2"/>
      <c r="H162" s="2"/>
      <c r="J162" s="2"/>
    </row>
    <row r="163" ht="14.25" customHeight="1">
      <c r="D163" s="2"/>
      <c r="F163" s="2"/>
      <c r="H163" s="2"/>
      <c r="J163" s="2"/>
    </row>
    <row r="164" ht="14.25" customHeight="1">
      <c r="D164" s="2"/>
      <c r="F164" s="2"/>
      <c r="H164" s="2"/>
      <c r="J164" s="2"/>
    </row>
    <row r="165" ht="14.25" customHeight="1">
      <c r="D165" s="2"/>
      <c r="F165" s="2"/>
      <c r="H165" s="2"/>
      <c r="J165" s="2"/>
    </row>
    <row r="166" ht="14.25" customHeight="1">
      <c r="D166" s="2"/>
      <c r="F166" s="2"/>
      <c r="H166" s="2"/>
      <c r="J166" s="2"/>
    </row>
    <row r="167" ht="14.25" customHeight="1">
      <c r="D167" s="2"/>
      <c r="F167" s="2"/>
      <c r="H167" s="2"/>
      <c r="J167" s="2"/>
    </row>
    <row r="168" ht="14.25" customHeight="1">
      <c r="D168" s="2"/>
      <c r="F168" s="2"/>
      <c r="H168" s="2"/>
      <c r="J168" s="2"/>
    </row>
    <row r="169" ht="14.25" customHeight="1">
      <c r="D169" s="2"/>
      <c r="F169" s="2"/>
      <c r="H169" s="2"/>
      <c r="J169" s="2"/>
    </row>
    <row r="170" ht="14.25" customHeight="1">
      <c r="D170" s="2"/>
      <c r="F170" s="2"/>
      <c r="H170" s="2"/>
      <c r="J170" s="2"/>
    </row>
    <row r="171" ht="14.25" customHeight="1">
      <c r="D171" s="2"/>
      <c r="F171" s="2"/>
      <c r="H171" s="2"/>
      <c r="J171" s="2"/>
    </row>
    <row r="172" ht="14.25" customHeight="1">
      <c r="D172" s="2"/>
      <c r="F172" s="2"/>
      <c r="H172" s="2"/>
      <c r="J172" s="2"/>
    </row>
    <row r="173" ht="14.25" customHeight="1">
      <c r="D173" s="2"/>
      <c r="F173" s="2"/>
      <c r="H173" s="2"/>
      <c r="J173" s="2"/>
    </row>
    <row r="174" ht="14.25" customHeight="1">
      <c r="D174" s="2"/>
      <c r="F174" s="2"/>
      <c r="H174" s="2"/>
      <c r="J174" s="2"/>
    </row>
    <row r="175" ht="14.25" customHeight="1">
      <c r="D175" s="2"/>
      <c r="F175" s="2"/>
      <c r="H175" s="2"/>
      <c r="J175" s="2"/>
    </row>
    <row r="176" ht="14.25" customHeight="1">
      <c r="D176" s="2"/>
      <c r="F176" s="2"/>
      <c r="H176" s="2"/>
      <c r="J176" s="2"/>
    </row>
    <row r="177" ht="14.25" customHeight="1">
      <c r="D177" s="2"/>
      <c r="F177" s="2"/>
      <c r="H177" s="2"/>
      <c r="J177" s="2"/>
    </row>
    <row r="178" ht="14.25" customHeight="1">
      <c r="D178" s="2"/>
      <c r="F178" s="2"/>
      <c r="H178" s="2"/>
      <c r="J178" s="2"/>
    </row>
    <row r="179" ht="14.25" customHeight="1">
      <c r="D179" s="2"/>
      <c r="F179" s="2"/>
      <c r="H179" s="2"/>
      <c r="J179" s="2"/>
    </row>
    <row r="180" ht="14.25" customHeight="1">
      <c r="D180" s="2"/>
      <c r="F180" s="2"/>
      <c r="H180" s="2"/>
      <c r="J180" s="2"/>
    </row>
    <row r="181" ht="14.25" customHeight="1">
      <c r="D181" s="2"/>
      <c r="F181" s="2"/>
      <c r="H181" s="2"/>
      <c r="J181" s="2"/>
    </row>
    <row r="182" ht="14.25" customHeight="1">
      <c r="D182" s="2"/>
      <c r="F182" s="2"/>
      <c r="H182" s="2"/>
      <c r="J182" s="2"/>
    </row>
    <row r="183" ht="14.25" customHeight="1">
      <c r="D183" s="2"/>
      <c r="F183" s="2"/>
      <c r="H183" s="2"/>
      <c r="J183" s="2"/>
    </row>
    <row r="184" ht="14.25" customHeight="1">
      <c r="D184" s="2"/>
      <c r="F184" s="2"/>
      <c r="H184" s="2"/>
      <c r="J184" s="2"/>
    </row>
    <row r="185" ht="14.25" customHeight="1">
      <c r="D185" s="2"/>
      <c r="F185" s="2"/>
      <c r="H185" s="2"/>
      <c r="J185" s="2"/>
    </row>
    <row r="186" ht="14.25" customHeight="1">
      <c r="D186" s="2"/>
      <c r="F186" s="2"/>
      <c r="H186" s="2"/>
      <c r="J186" s="2"/>
    </row>
    <row r="187" ht="14.25" customHeight="1">
      <c r="D187" s="2"/>
      <c r="F187" s="2"/>
      <c r="H187" s="2"/>
      <c r="J187" s="2"/>
    </row>
    <row r="188" ht="14.25" customHeight="1">
      <c r="D188" s="2"/>
      <c r="F188" s="2"/>
      <c r="H188" s="2"/>
      <c r="J188" s="2"/>
    </row>
    <row r="189" ht="14.25" customHeight="1">
      <c r="D189" s="2"/>
      <c r="F189" s="2"/>
      <c r="H189" s="2"/>
      <c r="J189" s="2"/>
    </row>
    <row r="190" ht="14.25" customHeight="1">
      <c r="D190" s="2"/>
      <c r="F190" s="2"/>
      <c r="H190" s="2"/>
      <c r="J190" s="2"/>
    </row>
    <row r="191" ht="14.25" customHeight="1">
      <c r="D191" s="2"/>
      <c r="F191" s="2"/>
      <c r="H191" s="2"/>
      <c r="J191" s="2"/>
    </row>
    <row r="192" ht="14.25" customHeight="1">
      <c r="D192" s="2"/>
      <c r="F192" s="2"/>
      <c r="H192" s="2"/>
      <c r="J192" s="2"/>
    </row>
    <row r="193" ht="14.25" customHeight="1">
      <c r="D193" s="2"/>
      <c r="F193" s="2"/>
      <c r="H193" s="2"/>
      <c r="J193" s="2"/>
    </row>
    <row r="194" ht="14.25" customHeight="1">
      <c r="D194" s="2"/>
      <c r="F194" s="2"/>
      <c r="H194" s="2"/>
      <c r="J194" s="2"/>
    </row>
    <row r="195" ht="14.25" customHeight="1">
      <c r="D195" s="2"/>
      <c r="F195" s="2"/>
      <c r="H195" s="2"/>
      <c r="J195" s="2"/>
    </row>
    <row r="196" ht="14.25" customHeight="1">
      <c r="D196" s="2"/>
      <c r="F196" s="2"/>
      <c r="H196" s="2"/>
      <c r="J196" s="2"/>
    </row>
    <row r="197" ht="14.25" customHeight="1">
      <c r="D197" s="2"/>
      <c r="F197" s="2"/>
      <c r="H197" s="2"/>
      <c r="J197" s="2"/>
    </row>
    <row r="198" ht="14.25" customHeight="1">
      <c r="D198" s="2"/>
      <c r="F198" s="2"/>
      <c r="H198" s="2"/>
      <c r="J198" s="2"/>
    </row>
    <row r="199" ht="14.25" customHeight="1">
      <c r="D199" s="2"/>
      <c r="F199" s="2"/>
      <c r="H199" s="2"/>
      <c r="J199" s="2"/>
    </row>
    <row r="200" ht="14.25" customHeight="1">
      <c r="D200" s="2"/>
      <c r="F200" s="2"/>
      <c r="H200" s="2"/>
      <c r="J200" s="2"/>
    </row>
    <row r="201" ht="14.25" customHeight="1">
      <c r="D201" s="2"/>
      <c r="F201" s="2"/>
      <c r="H201" s="2"/>
      <c r="J201" s="2"/>
    </row>
    <row r="202" ht="14.25" customHeight="1">
      <c r="D202" s="2"/>
      <c r="F202" s="2"/>
      <c r="H202" s="2"/>
      <c r="J202" s="2"/>
    </row>
    <row r="203" ht="14.25" customHeight="1">
      <c r="D203" s="2"/>
      <c r="F203" s="2"/>
      <c r="H203" s="2"/>
      <c r="J203" s="2"/>
    </row>
    <row r="204" ht="14.25" customHeight="1">
      <c r="D204" s="2"/>
      <c r="F204" s="2"/>
      <c r="H204" s="2"/>
      <c r="J204" s="2"/>
    </row>
    <row r="205" ht="14.25" customHeight="1">
      <c r="D205" s="2"/>
      <c r="F205" s="2"/>
      <c r="H205" s="2"/>
      <c r="J205" s="2"/>
    </row>
    <row r="206" ht="14.25" customHeight="1">
      <c r="D206" s="2"/>
      <c r="F206" s="2"/>
      <c r="H206" s="2"/>
      <c r="J206" s="2"/>
    </row>
    <row r="207" ht="14.25" customHeight="1">
      <c r="D207" s="2"/>
      <c r="F207" s="2"/>
      <c r="H207" s="2"/>
      <c r="J207" s="2"/>
    </row>
    <row r="208" ht="14.25" customHeight="1">
      <c r="D208" s="2"/>
      <c r="F208" s="2"/>
      <c r="H208" s="2"/>
      <c r="J208" s="2"/>
    </row>
    <row r="209" ht="14.25" customHeight="1">
      <c r="D209" s="2"/>
      <c r="F209" s="2"/>
      <c r="H209" s="2"/>
      <c r="J209" s="2"/>
    </row>
    <row r="210" ht="14.25" customHeight="1">
      <c r="D210" s="2"/>
      <c r="F210" s="2"/>
      <c r="H210" s="2"/>
      <c r="J210" s="2"/>
    </row>
    <row r="211" ht="14.25" customHeight="1">
      <c r="D211" s="2"/>
      <c r="F211" s="2"/>
      <c r="H211" s="2"/>
      <c r="J211" s="2"/>
    </row>
    <row r="212" ht="14.25" customHeight="1">
      <c r="D212" s="2"/>
      <c r="F212" s="2"/>
      <c r="H212" s="2"/>
      <c r="J212" s="2"/>
    </row>
    <row r="213" ht="14.25" customHeight="1">
      <c r="D213" s="2"/>
      <c r="F213" s="2"/>
      <c r="H213" s="2"/>
      <c r="J213" s="2"/>
    </row>
    <row r="214" ht="14.25" customHeight="1">
      <c r="D214" s="2"/>
      <c r="F214" s="2"/>
      <c r="H214" s="2"/>
      <c r="J214" s="2"/>
    </row>
    <row r="215" ht="14.25" customHeight="1">
      <c r="D215" s="2"/>
      <c r="F215" s="2"/>
      <c r="H215" s="2"/>
      <c r="J215" s="2"/>
    </row>
    <row r="216" ht="14.25" customHeight="1">
      <c r="D216" s="2"/>
      <c r="F216" s="2"/>
      <c r="H216" s="2"/>
      <c r="J216" s="2"/>
    </row>
    <row r="217" ht="14.25" customHeight="1">
      <c r="D217" s="2"/>
      <c r="F217" s="2"/>
      <c r="H217" s="2"/>
      <c r="J217" s="2"/>
    </row>
    <row r="218" ht="14.25" customHeight="1">
      <c r="D218" s="2"/>
      <c r="F218" s="2"/>
      <c r="H218" s="2"/>
      <c r="J218" s="2"/>
    </row>
    <row r="219" ht="14.25" customHeight="1">
      <c r="D219" s="2"/>
      <c r="F219" s="2"/>
      <c r="H219" s="2"/>
      <c r="J219" s="2"/>
    </row>
    <row r="220" ht="14.25" customHeight="1">
      <c r="D220" s="2"/>
      <c r="F220" s="2"/>
      <c r="H220" s="2"/>
      <c r="J220" s="2"/>
    </row>
    <row r="221" ht="14.25" customHeight="1">
      <c r="D221" s="2"/>
      <c r="F221" s="2"/>
      <c r="H221" s="2"/>
      <c r="J221" s="2"/>
    </row>
    <row r="222" ht="14.25" customHeight="1">
      <c r="D222" s="2"/>
      <c r="F222" s="2"/>
      <c r="H222" s="2"/>
      <c r="J222" s="2"/>
    </row>
    <row r="223" ht="14.25" customHeight="1">
      <c r="D223" s="2"/>
      <c r="F223" s="2"/>
      <c r="H223" s="2"/>
      <c r="J223" s="2"/>
    </row>
    <row r="224" ht="14.25" customHeight="1">
      <c r="D224" s="2"/>
      <c r="F224" s="2"/>
      <c r="H224" s="2"/>
      <c r="J224" s="2"/>
    </row>
    <row r="225" ht="14.25" customHeight="1">
      <c r="D225" s="2"/>
      <c r="F225" s="2"/>
      <c r="H225" s="2"/>
      <c r="J225" s="2"/>
    </row>
    <row r="226" ht="14.25" customHeight="1">
      <c r="D226" s="2"/>
      <c r="F226" s="2"/>
      <c r="H226" s="2"/>
      <c r="J226" s="2"/>
    </row>
    <row r="227" ht="14.25" customHeight="1">
      <c r="D227" s="2"/>
      <c r="F227" s="2"/>
      <c r="H227" s="2"/>
      <c r="J227" s="2"/>
    </row>
    <row r="228" ht="14.25" customHeight="1">
      <c r="D228" s="2"/>
      <c r="F228" s="2"/>
      <c r="H228" s="2"/>
      <c r="J228" s="2"/>
    </row>
    <row r="229" ht="14.25" customHeight="1">
      <c r="D229" s="2"/>
      <c r="F229" s="2"/>
      <c r="H229" s="2"/>
      <c r="J229" s="2"/>
    </row>
    <row r="230" ht="14.25" customHeight="1">
      <c r="D230" s="2"/>
      <c r="F230" s="2"/>
      <c r="H230" s="2"/>
      <c r="J230" s="2"/>
    </row>
    <row r="231" ht="14.25" customHeight="1">
      <c r="D231" s="2"/>
      <c r="F231" s="2"/>
      <c r="H231" s="2"/>
      <c r="J231" s="2"/>
    </row>
    <row r="232" ht="14.25" customHeight="1">
      <c r="D232" s="2"/>
      <c r="F232" s="2"/>
      <c r="H232" s="2"/>
      <c r="J232" s="2"/>
    </row>
    <row r="233" ht="14.25" customHeight="1">
      <c r="D233" s="2"/>
      <c r="F233" s="2"/>
      <c r="H233" s="2"/>
      <c r="J233" s="2"/>
    </row>
    <row r="234" ht="14.25" customHeight="1">
      <c r="D234" s="2"/>
      <c r="F234" s="2"/>
      <c r="H234" s="2"/>
      <c r="J234" s="2"/>
    </row>
    <row r="235" ht="14.25" customHeight="1">
      <c r="D235" s="2"/>
      <c r="F235" s="2"/>
      <c r="H235" s="2"/>
      <c r="J235" s="2"/>
    </row>
    <row r="236" ht="14.25" customHeight="1">
      <c r="D236" s="2"/>
      <c r="F236" s="2"/>
      <c r="H236" s="2"/>
      <c r="J236" s="2"/>
    </row>
    <row r="237" ht="14.25" customHeight="1">
      <c r="D237" s="2"/>
      <c r="F237" s="2"/>
      <c r="H237" s="2"/>
      <c r="J237" s="2"/>
    </row>
    <row r="238" ht="14.25" customHeight="1">
      <c r="D238" s="2"/>
      <c r="F238" s="2"/>
      <c r="H238" s="2"/>
      <c r="J238" s="2"/>
    </row>
    <row r="239" ht="14.25" customHeight="1">
      <c r="D239" s="2"/>
      <c r="F239" s="2"/>
      <c r="H239" s="2"/>
      <c r="J239" s="2"/>
    </row>
    <row r="240" ht="14.25" customHeight="1">
      <c r="D240" s="2"/>
      <c r="F240" s="2"/>
      <c r="H240" s="2"/>
      <c r="J240" s="2"/>
    </row>
    <row r="241" ht="14.25" customHeight="1">
      <c r="D241" s="2"/>
      <c r="F241" s="2"/>
      <c r="H241" s="2"/>
      <c r="J241" s="2"/>
    </row>
    <row r="242" ht="14.25" customHeight="1">
      <c r="D242" s="2"/>
      <c r="F242" s="2"/>
      <c r="H242" s="2"/>
      <c r="J242" s="2"/>
    </row>
    <row r="243" ht="14.25" customHeight="1">
      <c r="D243" s="2"/>
      <c r="F243" s="2"/>
      <c r="H243" s="2"/>
      <c r="J243" s="2"/>
    </row>
    <row r="244" ht="14.25" customHeight="1">
      <c r="D244" s="2"/>
      <c r="F244" s="2"/>
      <c r="H244" s="2"/>
      <c r="J244" s="2"/>
    </row>
    <row r="245" ht="14.25" customHeight="1">
      <c r="D245" s="2"/>
      <c r="F245" s="2"/>
      <c r="H245" s="2"/>
      <c r="J245" s="2"/>
    </row>
    <row r="246" ht="14.25" customHeight="1">
      <c r="D246" s="2"/>
      <c r="F246" s="2"/>
      <c r="H246" s="2"/>
      <c r="J246" s="2"/>
    </row>
    <row r="247" ht="14.25" customHeight="1">
      <c r="D247" s="2"/>
      <c r="F247" s="2"/>
      <c r="H247" s="2"/>
      <c r="J247" s="2"/>
    </row>
    <row r="248" ht="14.25" customHeight="1">
      <c r="D248" s="2"/>
      <c r="F248" s="2"/>
      <c r="H248" s="2"/>
      <c r="J248" s="2"/>
    </row>
    <row r="249" ht="14.25" customHeight="1">
      <c r="D249" s="2"/>
      <c r="F249" s="2"/>
      <c r="H249" s="2"/>
      <c r="J249" s="2"/>
    </row>
    <row r="250" ht="14.25" customHeight="1">
      <c r="D250" s="2"/>
      <c r="F250" s="2"/>
      <c r="H250" s="2"/>
      <c r="J250" s="2"/>
    </row>
    <row r="251" ht="14.25" customHeight="1">
      <c r="D251" s="2"/>
      <c r="F251" s="2"/>
      <c r="H251" s="2"/>
      <c r="J251" s="2"/>
    </row>
    <row r="252" ht="14.25" customHeight="1">
      <c r="D252" s="2"/>
      <c r="F252" s="2"/>
      <c r="H252" s="2"/>
      <c r="J252" s="2"/>
    </row>
    <row r="253" ht="14.25" customHeight="1">
      <c r="D253" s="2"/>
      <c r="F253" s="2"/>
      <c r="H253" s="2"/>
      <c r="J253" s="2"/>
    </row>
    <row r="254" ht="14.25" customHeight="1">
      <c r="D254" s="2"/>
      <c r="F254" s="2"/>
      <c r="H254" s="2"/>
      <c r="J254" s="2"/>
    </row>
    <row r="255" ht="14.25" customHeight="1">
      <c r="D255" s="2"/>
      <c r="F255" s="2"/>
      <c r="H255" s="2"/>
      <c r="J255" s="2"/>
    </row>
    <row r="256" ht="14.25" customHeight="1">
      <c r="D256" s="2"/>
      <c r="F256" s="2"/>
      <c r="H256" s="2"/>
      <c r="J256" s="2"/>
    </row>
    <row r="257" ht="14.25" customHeight="1">
      <c r="D257" s="2"/>
      <c r="F257" s="2"/>
      <c r="H257" s="2"/>
      <c r="J257" s="2"/>
    </row>
    <row r="258" ht="14.25" customHeight="1">
      <c r="D258" s="2"/>
      <c r="F258" s="2"/>
      <c r="H258" s="2"/>
      <c r="J258" s="2"/>
    </row>
    <row r="259" ht="14.25" customHeight="1">
      <c r="D259" s="2"/>
      <c r="F259" s="2"/>
      <c r="H259" s="2"/>
      <c r="J259" s="2"/>
    </row>
    <row r="260" ht="14.25" customHeight="1">
      <c r="D260" s="2"/>
      <c r="F260" s="2"/>
      <c r="H260" s="2"/>
      <c r="J260" s="2"/>
    </row>
    <row r="261" ht="14.25" customHeight="1">
      <c r="D261" s="2"/>
      <c r="F261" s="2"/>
      <c r="H261" s="2"/>
      <c r="J261" s="2"/>
    </row>
    <row r="262" ht="14.25" customHeight="1">
      <c r="D262" s="2"/>
      <c r="F262" s="2"/>
      <c r="H262" s="2"/>
      <c r="J262" s="2"/>
    </row>
    <row r="263" ht="14.25" customHeight="1">
      <c r="D263" s="2"/>
      <c r="F263" s="2"/>
      <c r="H263" s="2"/>
      <c r="J263" s="2"/>
    </row>
    <row r="264" ht="14.25" customHeight="1">
      <c r="D264" s="2"/>
      <c r="F264" s="2"/>
      <c r="H264" s="2"/>
      <c r="J264" s="2"/>
    </row>
    <row r="265" ht="14.25" customHeight="1">
      <c r="D265" s="2"/>
      <c r="F265" s="2"/>
      <c r="H265" s="2"/>
      <c r="J265" s="2"/>
    </row>
    <row r="266" ht="14.25" customHeight="1">
      <c r="D266" s="2"/>
      <c r="F266" s="2"/>
      <c r="H266" s="2"/>
      <c r="J266" s="2"/>
    </row>
    <row r="267" ht="14.25" customHeight="1">
      <c r="D267" s="2"/>
      <c r="F267" s="2"/>
      <c r="H267" s="2"/>
      <c r="J267" s="2"/>
    </row>
    <row r="268" ht="14.25" customHeight="1">
      <c r="D268" s="2"/>
      <c r="F268" s="2"/>
      <c r="H268" s="2"/>
      <c r="J268" s="2"/>
    </row>
    <row r="269" ht="14.25" customHeight="1">
      <c r="D269" s="2"/>
      <c r="F269" s="2"/>
      <c r="H269" s="2"/>
      <c r="J269" s="2"/>
    </row>
    <row r="270" ht="14.25" customHeight="1">
      <c r="D270" s="2"/>
      <c r="F270" s="2"/>
      <c r="H270" s="2"/>
      <c r="J270" s="2"/>
    </row>
    <row r="271" ht="14.25" customHeight="1">
      <c r="D271" s="2"/>
      <c r="F271" s="2"/>
      <c r="H271" s="2"/>
      <c r="J271" s="2"/>
    </row>
    <row r="272" ht="14.25" customHeight="1">
      <c r="D272" s="2"/>
      <c r="F272" s="2"/>
      <c r="H272" s="2"/>
      <c r="J272" s="2"/>
    </row>
    <row r="273" ht="14.25" customHeight="1">
      <c r="D273" s="2"/>
      <c r="F273" s="2"/>
      <c r="H273" s="2"/>
      <c r="J273" s="2"/>
    </row>
    <row r="274" ht="14.25" customHeight="1">
      <c r="D274" s="2"/>
      <c r="F274" s="2"/>
      <c r="H274" s="2"/>
      <c r="J274" s="2"/>
    </row>
    <row r="275" ht="14.25" customHeight="1">
      <c r="D275" s="2"/>
      <c r="F275" s="2"/>
      <c r="H275" s="2"/>
      <c r="J275" s="2"/>
    </row>
    <row r="276" ht="14.25" customHeight="1">
      <c r="D276" s="2"/>
      <c r="F276" s="2"/>
      <c r="H276" s="2"/>
      <c r="J276" s="2"/>
    </row>
    <row r="277" ht="14.25" customHeight="1">
      <c r="D277" s="2"/>
      <c r="F277" s="2"/>
      <c r="H277" s="2"/>
      <c r="J277" s="2"/>
    </row>
    <row r="278" ht="14.25" customHeight="1">
      <c r="D278" s="2"/>
      <c r="F278" s="2"/>
      <c r="H278" s="2"/>
      <c r="J278" s="2"/>
    </row>
    <row r="279" ht="14.25" customHeight="1">
      <c r="D279" s="2"/>
      <c r="F279" s="2"/>
      <c r="H279" s="2"/>
      <c r="J279" s="2"/>
    </row>
    <row r="280" ht="14.25" customHeight="1">
      <c r="D280" s="2"/>
      <c r="F280" s="2"/>
      <c r="H280" s="2"/>
      <c r="J280" s="2"/>
    </row>
    <row r="281" ht="14.25" customHeight="1">
      <c r="D281" s="2"/>
      <c r="F281" s="2"/>
      <c r="H281" s="2"/>
      <c r="J281" s="2"/>
    </row>
    <row r="282" ht="14.25" customHeight="1">
      <c r="D282" s="2"/>
      <c r="F282" s="2"/>
      <c r="H282" s="2"/>
      <c r="J282" s="2"/>
    </row>
    <row r="283" ht="14.25" customHeight="1">
      <c r="D283" s="2"/>
      <c r="F283" s="2"/>
      <c r="H283" s="2"/>
      <c r="J283" s="2"/>
    </row>
    <row r="284" ht="14.25" customHeight="1">
      <c r="D284" s="2"/>
      <c r="F284" s="2"/>
      <c r="H284" s="2"/>
      <c r="J284" s="2"/>
    </row>
    <row r="285" ht="14.25" customHeight="1">
      <c r="D285" s="2"/>
      <c r="F285" s="2"/>
      <c r="H285" s="2"/>
      <c r="J285" s="2"/>
    </row>
    <row r="286" ht="14.25" customHeight="1">
      <c r="D286" s="2"/>
      <c r="F286" s="2"/>
      <c r="H286" s="2"/>
      <c r="J286" s="2"/>
    </row>
    <row r="287" ht="14.25" customHeight="1">
      <c r="D287" s="2"/>
      <c r="F287" s="2"/>
      <c r="H287" s="2"/>
      <c r="J287" s="2"/>
    </row>
    <row r="288" ht="14.25" customHeight="1">
      <c r="D288" s="2"/>
      <c r="F288" s="2"/>
      <c r="H288" s="2"/>
      <c r="J288" s="2"/>
    </row>
    <row r="289" ht="14.25" customHeight="1">
      <c r="D289" s="2"/>
      <c r="F289" s="2"/>
      <c r="H289" s="2"/>
      <c r="J289" s="2"/>
    </row>
    <row r="290" ht="14.25" customHeight="1">
      <c r="D290" s="2"/>
      <c r="F290" s="2"/>
      <c r="H290" s="2"/>
      <c r="J290" s="2"/>
    </row>
    <row r="291" ht="14.25" customHeight="1">
      <c r="D291" s="2"/>
      <c r="F291" s="2"/>
      <c r="H291" s="2"/>
      <c r="J291" s="2"/>
    </row>
    <row r="292" ht="14.25" customHeight="1">
      <c r="D292" s="2"/>
      <c r="F292" s="2"/>
      <c r="H292" s="2"/>
      <c r="J292" s="2"/>
    </row>
    <row r="293" ht="14.25" customHeight="1">
      <c r="D293" s="2"/>
      <c r="F293" s="2"/>
      <c r="H293" s="2"/>
      <c r="J293" s="2"/>
    </row>
    <row r="294" ht="14.25" customHeight="1">
      <c r="D294" s="2"/>
      <c r="F294" s="2"/>
      <c r="H294" s="2"/>
      <c r="J294" s="2"/>
    </row>
    <row r="295" ht="14.25" customHeight="1">
      <c r="D295" s="2"/>
      <c r="F295" s="2"/>
      <c r="H295" s="2"/>
      <c r="J295" s="2"/>
    </row>
    <row r="296" ht="14.25" customHeight="1">
      <c r="D296" s="2"/>
      <c r="F296" s="2"/>
      <c r="H296" s="2"/>
      <c r="J296" s="2"/>
    </row>
    <row r="297" ht="14.25" customHeight="1">
      <c r="D297" s="2"/>
      <c r="F297" s="2"/>
      <c r="H297" s="2"/>
      <c r="J297" s="2"/>
    </row>
    <row r="298" ht="14.25" customHeight="1">
      <c r="D298" s="2"/>
      <c r="F298" s="2"/>
      <c r="H298" s="2"/>
      <c r="J298" s="2"/>
    </row>
    <row r="299" ht="14.25" customHeight="1">
      <c r="D299" s="2"/>
      <c r="F299" s="2"/>
      <c r="H299" s="2"/>
      <c r="J299" s="2"/>
    </row>
    <row r="300" ht="14.25" customHeight="1">
      <c r="D300" s="2"/>
      <c r="F300" s="2"/>
      <c r="H300" s="2"/>
      <c r="J300" s="2"/>
    </row>
    <row r="301" ht="14.25" customHeight="1">
      <c r="D301" s="2"/>
      <c r="F301" s="2"/>
      <c r="H301" s="2"/>
      <c r="J301" s="2"/>
    </row>
    <row r="302" ht="14.25" customHeight="1">
      <c r="D302" s="2"/>
      <c r="F302" s="2"/>
      <c r="H302" s="2"/>
      <c r="J302" s="2"/>
    </row>
    <row r="303" ht="14.25" customHeight="1">
      <c r="D303" s="2"/>
      <c r="F303" s="2"/>
      <c r="H303" s="2"/>
      <c r="J303" s="2"/>
    </row>
    <row r="304" ht="14.25" customHeight="1">
      <c r="D304" s="2"/>
      <c r="F304" s="2"/>
      <c r="H304" s="2"/>
      <c r="J304" s="2"/>
    </row>
    <row r="305" ht="14.25" customHeight="1">
      <c r="D305" s="2"/>
      <c r="F305" s="2"/>
      <c r="H305" s="2"/>
      <c r="J305" s="2"/>
    </row>
    <row r="306" ht="14.25" customHeight="1">
      <c r="D306" s="2"/>
      <c r="F306" s="2"/>
      <c r="H306" s="2"/>
      <c r="J306" s="2"/>
    </row>
    <row r="307" ht="14.25" customHeight="1">
      <c r="D307" s="2"/>
      <c r="F307" s="2"/>
      <c r="H307" s="2"/>
      <c r="J307" s="2"/>
    </row>
    <row r="308" ht="14.25" customHeight="1">
      <c r="D308" s="2"/>
      <c r="F308" s="2"/>
      <c r="H308" s="2"/>
      <c r="J308" s="2"/>
    </row>
    <row r="309" ht="14.25" customHeight="1">
      <c r="D309" s="2"/>
      <c r="F309" s="2"/>
      <c r="H309" s="2"/>
      <c r="J309" s="2"/>
    </row>
    <row r="310" ht="14.25" customHeight="1">
      <c r="D310" s="2"/>
      <c r="F310" s="2"/>
      <c r="H310" s="2"/>
      <c r="J310" s="2"/>
    </row>
    <row r="311" ht="14.25" customHeight="1">
      <c r="D311" s="2"/>
      <c r="F311" s="2"/>
      <c r="H311" s="2"/>
      <c r="J311" s="2"/>
    </row>
    <row r="312" ht="14.25" customHeight="1">
      <c r="D312" s="2"/>
      <c r="F312" s="2"/>
      <c r="H312" s="2"/>
      <c r="J312" s="2"/>
    </row>
    <row r="313" ht="14.25" customHeight="1">
      <c r="D313" s="2"/>
      <c r="F313" s="2"/>
      <c r="H313" s="2"/>
      <c r="J313" s="2"/>
    </row>
    <row r="314" ht="14.25" customHeight="1">
      <c r="D314" s="2"/>
      <c r="F314" s="2"/>
      <c r="H314" s="2"/>
      <c r="J314" s="2"/>
    </row>
    <row r="315" ht="14.25" customHeight="1">
      <c r="D315" s="2"/>
      <c r="F315" s="2"/>
      <c r="H315" s="2"/>
      <c r="J315" s="2"/>
    </row>
    <row r="316" ht="14.25" customHeight="1">
      <c r="D316" s="2"/>
      <c r="F316" s="2"/>
      <c r="H316" s="2"/>
      <c r="J316" s="2"/>
    </row>
    <row r="317" ht="14.25" customHeight="1">
      <c r="D317" s="2"/>
      <c r="F317" s="2"/>
      <c r="H317" s="2"/>
      <c r="J317" s="2"/>
    </row>
    <row r="318" ht="14.25" customHeight="1">
      <c r="D318" s="2"/>
      <c r="F318" s="2"/>
      <c r="H318" s="2"/>
      <c r="J318" s="2"/>
    </row>
    <row r="319" ht="14.25" customHeight="1">
      <c r="D319" s="2"/>
      <c r="F319" s="2"/>
      <c r="H319" s="2"/>
      <c r="J319" s="2"/>
    </row>
    <row r="320" ht="14.25" customHeight="1">
      <c r="D320" s="2"/>
      <c r="F320" s="2"/>
      <c r="H320" s="2"/>
      <c r="J320" s="2"/>
    </row>
    <row r="321" ht="14.25" customHeight="1">
      <c r="D321" s="2"/>
      <c r="F321" s="2"/>
      <c r="H321" s="2"/>
      <c r="J321" s="2"/>
    </row>
    <row r="322" ht="14.25" customHeight="1">
      <c r="D322" s="2"/>
      <c r="F322" s="2"/>
      <c r="H322" s="2"/>
      <c r="J322" s="2"/>
    </row>
    <row r="323" ht="14.25" customHeight="1">
      <c r="D323" s="2"/>
      <c r="F323" s="2"/>
      <c r="H323" s="2"/>
      <c r="J323" s="2"/>
    </row>
    <row r="324" ht="14.25" customHeight="1">
      <c r="D324" s="2"/>
      <c r="F324" s="2"/>
      <c r="H324" s="2"/>
      <c r="J324" s="2"/>
    </row>
    <row r="325" ht="14.25" customHeight="1">
      <c r="D325" s="2"/>
      <c r="F325" s="2"/>
      <c r="H325" s="2"/>
      <c r="J325" s="2"/>
    </row>
    <row r="326" ht="14.25" customHeight="1">
      <c r="D326" s="2"/>
      <c r="F326" s="2"/>
      <c r="H326" s="2"/>
      <c r="J326" s="2"/>
    </row>
    <row r="327" ht="14.25" customHeight="1">
      <c r="D327" s="2"/>
      <c r="F327" s="2"/>
      <c r="H327" s="2"/>
      <c r="J327" s="2"/>
    </row>
    <row r="328" ht="14.25" customHeight="1">
      <c r="D328" s="2"/>
      <c r="F328" s="2"/>
      <c r="H328" s="2"/>
      <c r="J328" s="2"/>
    </row>
    <row r="329" ht="14.25" customHeight="1">
      <c r="D329" s="2"/>
      <c r="F329" s="2"/>
      <c r="H329" s="2"/>
      <c r="J329" s="2"/>
    </row>
    <row r="330" ht="14.25" customHeight="1">
      <c r="D330" s="2"/>
      <c r="F330" s="2"/>
      <c r="H330" s="2"/>
      <c r="J330" s="2"/>
    </row>
    <row r="331" ht="14.25" customHeight="1">
      <c r="D331" s="2"/>
      <c r="F331" s="2"/>
      <c r="H331" s="2"/>
      <c r="J331" s="2"/>
    </row>
    <row r="332" ht="14.25" customHeight="1">
      <c r="D332" s="2"/>
      <c r="F332" s="2"/>
      <c r="H332" s="2"/>
      <c r="J332" s="2"/>
    </row>
    <row r="333" ht="14.25" customHeight="1">
      <c r="D333" s="2"/>
      <c r="F333" s="2"/>
      <c r="H333" s="2"/>
      <c r="J333" s="2"/>
    </row>
    <row r="334" ht="14.25" customHeight="1">
      <c r="D334" s="2"/>
      <c r="F334" s="2"/>
      <c r="H334" s="2"/>
      <c r="J334" s="2"/>
    </row>
    <row r="335" ht="14.25" customHeight="1">
      <c r="D335" s="2"/>
      <c r="F335" s="2"/>
      <c r="H335" s="2"/>
      <c r="J335" s="2"/>
    </row>
    <row r="336" ht="14.25" customHeight="1">
      <c r="D336" s="2"/>
      <c r="F336" s="2"/>
      <c r="H336" s="2"/>
      <c r="J336" s="2"/>
    </row>
    <row r="337" ht="14.25" customHeight="1">
      <c r="D337" s="2"/>
      <c r="F337" s="2"/>
      <c r="H337" s="2"/>
      <c r="J337" s="2"/>
    </row>
    <row r="338" ht="14.25" customHeight="1">
      <c r="D338" s="2"/>
      <c r="F338" s="2"/>
      <c r="H338" s="2"/>
      <c r="J338" s="2"/>
    </row>
    <row r="339" ht="14.25" customHeight="1">
      <c r="D339" s="2"/>
      <c r="F339" s="2"/>
      <c r="H339" s="2"/>
      <c r="J339" s="2"/>
    </row>
    <row r="340" ht="14.25" customHeight="1">
      <c r="D340" s="2"/>
      <c r="F340" s="2"/>
      <c r="H340" s="2"/>
      <c r="J340" s="2"/>
    </row>
    <row r="341" ht="14.25" customHeight="1">
      <c r="D341" s="2"/>
      <c r="F341" s="2"/>
      <c r="H341" s="2"/>
      <c r="J341" s="2"/>
    </row>
    <row r="342" ht="14.25" customHeight="1">
      <c r="D342" s="2"/>
      <c r="F342" s="2"/>
      <c r="H342" s="2"/>
      <c r="J342" s="2"/>
    </row>
    <row r="343" ht="14.25" customHeight="1">
      <c r="D343" s="2"/>
      <c r="F343" s="2"/>
      <c r="H343" s="2"/>
      <c r="J343" s="2"/>
    </row>
    <row r="344" ht="14.25" customHeight="1">
      <c r="D344" s="2"/>
      <c r="F344" s="2"/>
      <c r="H344" s="2"/>
      <c r="J344" s="2"/>
    </row>
    <row r="345" ht="14.25" customHeight="1">
      <c r="D345" s="2"/>
      <c r="F345" s="2"/>
      <c r="H345" s="2"/>
      <c r="J345" s="2"/>
    </row>
    <row r="346" ht="14.25" customHeight="1">
      <c r="D346" s="2"/>
      <c r="F346" s="2"/>
      <c r="H346" s="2"/>
      <c r="J346" s="2"/>
    </row>
    <row r="347" ht="14.25" customHeight="1">
      <c r="D347" s="2"/>
      <c r="F347" s="2"/>
      <c r="H347" s="2"/>
      <c r="J347" s="2"/>
    </row>
    <row r="348" ht="14.25" customHeight="1">
      <c r="D348" s="2"/>
      <c r="F348" s="2"/>
      <c r="H348" s="2"/>
      <c r="J348" s="2"/>
    </row>
    <row r="349" ht="14.25" customHeight="1">
      <c r="D349" s="2"/>
      <c r="F349" s="2"/>
      <c r="H349" s="2"/>
      <c r="J349" s="2"/>
    </row>
    <row r="350" ht="14.25" customHeight="1">
      <c r="D350" s="2"/>
      <c r="F350" s="2"/>
      <c r="H350" s="2"/>
      <c r="J350" s="2"/>
    </row>
    <row r="351" ht="14.25" customHeight="1">
      <c r="D351" s="2"/>
      <c r="F351" s="2"/>
      <c r="H351" s="2"/>
      <c r="J351" s="2"/>
    </row>
    <row r="352" ht="14.25" customHeight="1">
      <c r="D352" s="2"/>
      <c r="F352" s="2"/>
      <c r="H352" s="2"/>
      <c r="J352" s="2"/>
    </row>
    <row r="353" ht="14.25" customHeight="1">
      <c r="D353" s="2"/>
      <c r="F353" s="2"/>
      <c r="H353" s="2"/>
      <c r="J353" s="2"/>
    </row>
    <row r="354" ht="14.25" customHeight="1">
      <c r="D354" s="2"/>
      <c r="F354" s="2"/>
      <c r="H354" s="2"/>
      <c r="J354" s="2"/>
    </row>
    <row r="355" ht="14.25" customHeight="1">
      <c r="D355" s="2"/>
      <c r="F355" s="2"/>
      <c r="H355" s="2"/>
      <c r="J355" s="2"/>
    </row>
    <row r="356" ht="14.25" customHeight="1">
      <c r="D356" s="2"/>
      <c r="F356" s="2"/>
      <c r="H356" s="2"/>
      <c r="J356" s="2"/>
    </row>
    <row r="357" ht="14.25" customHeight="1">
      <c r="D357" s="2"/>
      <c r="F357" s="2"/>
      <c r="H357" s="2"/>
      <c r="J357" s="2"/>
    </row>
    <row r="358" ht="14.25" customHeight="1">
      <c r="D358" s="2"/>
      <c r="F358" s="2"/>
      <c r="H358" s="2"/>
      <c r="J358" s="2"/>
    </row>
    <row r="359" ht="14.25" customHeight="1">
      <c r="D359" s="2"/>
      <c r="F359" s="2"/>
      <c r="H359" s="2"/>
      <c r="J359" s="2"/>
    </row>
    <row r="360" ht="14.25" customHeight="1">
      <c r="D360" s="2"/>
      <c r="F360" s="2"/>
      <c r="H360" s="2"/>
      <c r="J360" s="2"/>
    </row>
    <row r="361" ht="14.25" customHeight="1">
      <c r="D361" s="2"/>
      <c r="F361" s="2"/>
      <c r="H361" s="2"/>
      <c r="J361" s="2"/>
    </row>
    <row r="362" ht="14.25" customHeight="1">
      <c r="D362" s="2"/>
      <c r="F362" s="2"/>
      <c r="H362" s="2"/>
      <c r="J362" s="2"/>
    </row>
    <row r="363" ht="14.25" customHeight="1">
      <c r="D363" s="2"/>
      <c r="F363" s="2"/>
      <c r="H363" s="2"/>
      <c r="J363" s="2"/>
    </row>
    <row r="364" ht="14.25" customHeight="1">
      <c r="D364" s="2"/>
      <c r="F364" s="2"/>
      <c r="H364" s="2"/>
      <c r="J364" s="2"/>
    </row>
    <row r="365" ht="14.25" customHeight="1">
      <c r="D365" s="2"/>
      <c r="F365" s="2"/>
      <c r="H365" s="2"/>
      <c r="J365" s="2"/>
    </row>
    <row r="366" ht="14.25" customHeight="1">
      <c r="D366" s="2"/>
      <c r="F366" s="2"/>
      <c r="H366" s="2"/>
      <c r="J366" s="2"/>
    </row>
    <row r="367" ht="14.25" customHeight="1">
      <c r="D367" s="2"/>
      <c r="F367" s="2"/>
      <c r="H367" s="2"/>
      <c r="J367" s="2"/>
    </row>
    <row r="368" ht="14.25" customHeight="1">
      <c r="D368" s="2"/>
      <c r="F368" s="2"/>
      <c r="H368" s="2"/>
      <c r="J368" s="2"/>
    </row>
    <row r="369" ht="14.25" customHeight="1">
      <c r="D369" s="2"/>
      <c r="F369" s="2"/>
      <c r="H369" s="2"/>
      <c r="J369" s="2"/>
    </row>
    <row r="370" ht="14.25" customHeight="1">
      <c r="D370" s="2"/>
      <c r="F370" s="2"/>
      <c r="H370" s="2"/>
      <c r="J370" s="2"/>
    </row>
    <row r="371" ht="14.25" customHeight="1">
      <c r="D371" s="2"/>
      <c r="F371" s="2"/>
      <c r="H371" s="2"/>
      <c r="J371" s="2"/>
    </row>
    <row r="372" ht="14.25" customHeight="1">
      <c r="D372" s="2"/>
      <c r="F372" s="2"/>
      <c r="H372" s="2"/>
      <c r="J372" s="2"/>
    </row>
    <row r="373" ht="14.25" customHeight="1">
      <c r="D373" s="2"/>
      <c r="F373" s="2"/>
      <c r="H373" s="2"/>
      <c r="J373" s="2"/>
    </row>
    <row r="374" ht="14.25" customHeight="1">
      <c r="D374" s="2"/>
      <c r="F374" s="2"/>
      <c r="H374" s="2"/>
      <c r="J374" s="2"/>
    </row>
    <row r="375" ht="14.25" customHeight="1">
      <c r="D375" s="2"/>
      <c r="F375" s="2"/>
      <c r="H375" s="2"/>
      <c r="J375" s="2"/>
    </row>
    <row r="376" ht="14.25" customHeight="1">
      <c r="D376" s="2"/>
      <c r="F376" s="2"/>
      <c r="H376" s="2"/>
      <c r="J376" s="2"/>
    </row>
    <row r="377" ht="14.25" customHeight="1">
      <c r="D377" s="2"/>
      <c r="F377" s="2"/>
      <c r="H377" s="2"/>
      <c r="J377" s="2"/>
    </row>
    <row r="378" ht="14.25" customHeight="1">
      <c r="D378" s="2"/>
      <c r="F378" s="2"/>
      <c r="H378" s="2"/>
      <c r="J378" s="2"/>
    </row>
    <row r="379" ht="14.25" customHeight="1">
      <c r="D379" s="2"/>
      <c r="F379" s="2"/>
      <c r="H379" s="2"/>
      <c r="J379" s="2"/>
    </row>
    <row r="380" ht="14.25" customHeight="1">
      <c r="D380" s="2"/>
      <c r="F380" s="2"/>
      <c r="H380" s="2"/>
      <c r="J380" s="2"/>
    </row>
    <row r="381" ht="14.25" customHeight="1">
      <c r="D381" s="2"/>
      <c r="F381" s="2"/>
      <c r="H381" s="2"/>
      <c r="J381" s="2"/>
    </row>
    <row r="382" ht="14.25" customHeight="1">
      <c r="D382" s="2"/>
      <c r="F382" s="2"/>
      <c r="H382" s="2"/>
      <c r="J382" s="2"/>
    </row>
    <row r="383" ht="14.25" customHeight="1">
      <c r="D383" s="2"/>
      <c r="F383" s="2"/>
      <c r="H383" s="2"/>
      <c r="J383" s="2"/>
    </row>
    <row r="384" ht="14.25" customHeight="1">
      <c r="D384" s="2"/>
      <c r="F384" s="2"/>
      <c r="H384" s="2"/>
      <c r="J384" s="2"/>
    </row>
    <row r="385" ht="14.25" customHeight="1">
      <c r="D385" s="2"/>
      <c r="F385" s="2"/>
      <c r="H385" s="2"/>
      <c r="J385" s="2"/>
    </row>
    <row r="386" ht="14.25" customHeight="1">
      <c r="D386" s="2"/>
      <c r="F386" s="2"/>
      <c r="H386" s="2"/>
      <c r="J386" s="2"/>
    </row>
    <row r="387" ht="14.25" customHeight="1">
      <c r="D387" s="2"/>
      <c r="F387" s="2"/>
      <c r="H387" s="2"/>
      <c r="J387" s="2"/>
    </row>
    <row r="388" ht="14.25" customHeight="1">
      <c r="D388" s="2"/>
      <c r="F388" s="2"/>
      <c r="H388" s="2"/>
      <c r="J388" s="2"/>
    </row>
    <row r="389" ht="14.25" customHeight="1">
      <c r="D389" s="2"/>
      <c r="F389" s="2"/>
      <c r="H389" s="2"/>
      <c r="J389" s="2"/>
    </row>
    <row r="390" ht="14.25" customHeight="1">
      <c r="D390" s="2"/>
      <c r="F390" s="2"/>
      <c r="H390" s="2"/>
      <c r="J390" s="2"/>
    </row>
    <row r="391" ht="14.25" customHeight="1">
      <c r="D391" s="2"/>
      <c r="F391" s="2"/>
      <c r="H391" s="2"/>
      <c r="J391" s="2"/>
    </row>
    <row r="392" ht="14.25" customHeight="1">
      <c r="D392" s="2"/>
      <c r="F392" s="2"/>
      <c r="H392" s="2"/>
      <c r="J392" s="2"/>
    </row>
    <row r="393" ht="14.25" customHeight="1">
      <c r="D393" s="2"/>
      <c r="F393" s="2"/>
      <c r="H393" s="2"/>
      <c r="J393" s="2"/>
    </row>
    <row r="394" ht="14.25" customHeight="1">
      <c r="D394" s="2"/>
      <c r="F394" s="2"/>
      <c r="H394" s="2"/>
      <c r="J394" s="2"/>
    </row>
    <row r="395" ht="14.25" customHeight="1">
      <c r="D395" s="2"/>
      <c r="F395" s="2"/>
      <c r="H395" s="2"/>
      <c r="J395" s="2"/>
    </row>
    <row r="396" ht="14.25" customHeight="1">
      <c r="D396" s="2"/>
      <c r="F396" s="2"/>
      <c r="H396" s="2"/>
      <c r="J396" s="2"/>
    </row>
    <row r="397" ht="14.25" customHeight="1">
      <c r="D397" s="2"/>
      <c r="F397" s="2"/>
      <c r="H397" s="2"/>
      <c r="J397" s="2"/>
    </row>
    <row r="398" ht="14.25" customHeight="1">
      <c r="D398" s="2"/>
      <c r="F398" s="2"/>
      <c r="H398" s="2"/>
      <c r="J398" s="2"/>
    </row>
    <row r="399" ht="14.25" customHeight="1">
      <c r="D399" s="2"/>
      <c r="F399" s="2"/>
      <c r="H399" s="2"/>
      <c r="J399" s="2"/>
    </row>
    <row r="400" ht="14.25" customHeight="1">
      <c r="D400" s="2"/>
      <c r="F400" s="2"/>
      <c r="H400" s="2"/>
      <c r="J400" s="2"/>
    </row>
    <row r="401" ht="14.25" customHeight="1">
      <c r="D401" s="2"/>
      <c r="F401" s="2"/>
      <c r="H401" s="2"/>
      <c r="J401" s="2"/>
    </row>
    <row r="402" ht="14.25" customHeight="1">
      <c r="D402" s="2"/>
      <c r="F402" s="2"/>
      <c r="H402" s="2"/>
      <c r="J402" s="2"/>
    </row>
    <row r="403" ht="14.25" customHeight="1">
      <c r="D403" s="2"/>
      <c r="F403" s="2"/>
      <c r="H403" s="2"/>
      <c r="J403" s="2"/>
    </row>
    <row r="404" ht="14.25" customHeight="1">
      <c r="D404" s="2"/>
      <c r="F404" s="2"/>
      <c r="H404" s="2"/>
      <c r="J404" s="2"/>
    </row>
    <row r="405" ht="14.25" customHeight="1">
      <c r="D405" s="2"/>
      <c r="F405" s="2"/>
      <c r="H405" s="2"/>
      <c r="J405" s="2"/>
    </row>
    <row r="406" ht="14.25" customHeight="1">
      <c r="D406" s="2"/>
      <c r="F406" s="2"/>
      <c r="H406" s="2"/>
      <c r="J406" s="2"/>
    </row>
    <row r="407" ht="14.25" customHeight="1">
      <c r="D407" s="2"/>
      <c r="F407" s="2"/>
      <c r="H407" s="2"/>
      <c r="J407" s="2"/>
    </row>
    <row r="408" ht="14.25" customHeight="1">
      <c r="D408" s="2"/>
      <c r="F408" s="2"/>
      <c r="H408" s="2"/>
      <c r="J408" s="2"/>
    </row>
    <row r="409" ht="14.25" customHeight="1">
      <c r="D409" s="2"/>
      <c r="F409" s="2"/>
      <c r="H409" s="2"/>
      <c r="J409" s="2"/>
    </row>
    <row r="410" ht="14.25" customHeight="1">
      <c r="D410" s="2"/>
      <c r="F410" s="2"/>
      <c r="H410" s="2"/>
      <c r="J410" s="2"/>
    </row>
    <row r="411" ht="14.25" customHeight="1">
      <c r="D411" s="2"/>
      <c r="F411" s="2"/>
      <c r="H411" s="2"/>
      <c r="J411" s="2"/>
    </row>
    <row r="412" ht="14.25" customHeight="1">
      <c r="D412" s="2"/>
      <c r="F412" s="2"/>
      <c r="H412" s="2"/>
      <c r="J412" s="2"/>
    </row>
    <row r="413" ht="14.25" customHeight="1">
      <c r="D413" s="2"/>
      <c r="F413" s="2"/>
      <c r="H413" s="2"/>
      <c r="J413" s="2"/>
    </row>
    <row r="414" ht="14.25" customHeight="1">
      <c r="D414" s="2"/>
      <c r="F414" s="2"/>
      <c r="H414" s="2"/>
      <c r="J414" s="2"/>
    </row>
    <row r="415" ht="14.25" customHeight="1">
      <c r="D415" s="2"/>
      <c r="F415" s="2"/>
      <c r="H415" s="2"/>
      <c r="J415" s="2"/>
    </row>
    <row r="416" ht="14.25" customHeight="1">
      <c r="D416" s="2"/>
      <c r="F416" s="2"/>
      <c r="H416" s="2"/>
      <c r="J416" s="2"/>
    </row>
    <row r="417" ht="14.25" customHeight="1">
      <c r="D417" s="2"/>
      <c r="F417" s="2"/>
      <c r="H417" s="2"/>
      <c r="J417" s="2"/>
    </row>
    <row r="418" ht="14.25" customHeight="1">
      <c r="D418" s="2"/>
      <c r="F418" s="2"/>
      <c r="H418" s="2"/>
      <c r="J418" s="2"/>
    </row>
    <row r="419" ht="14.25" customHeight="1">
      <c r="D419" s="2"/>
      <c r="F419" s="2"/>
      <c r="H419" s="2"/>
      <c r="J419" s="2"/>
    </row>
    <row r="420" ht="14.25" customHeight="1">
      <c r="D420" s="2"/>
      <c r="F420" s="2"/>
      <c r="H420" s="2"/>
      <c r="J420" s="2"/>
    </row>
    <row r="421" ht="14.25" customHeight="1">
      <c r="D421" s="2"/>
      <c r="F421" s="2"/>
      <c r="H421" s="2"/>
      <c r="J421" s="2"/>
    </row>
    <row r="422" ht="14.25" customHeight="1">
      <c r="D422" s="2"/>
      <c r="F422" s="2"/>
      <c r="H422" s="2"/>
      <c r="J422" s="2"/>
    </row>
    <row r="423" ht="14.25" customHeight="1">
      <c r="D423" s="2"/>
      <c r="F423" s="2"/>
      <c r="H423" s="2"/>
      <c r="J423" s="2"/>
    </row>
    <row r="424" ht="14.25" customHeight="1">
      <c r="D424" s="2"/>
      <c r="F424" s="2"/>
      <c r="H424" s="2"/>
      <c r="J424" s="2"/>
    </row>
    <row r="425" ht="14.25" customHeight="1">
      <c r="D425" s="2"/>
      <c r="F425" s="2"/>
      <c r="H425" s="2"/>
      <c r="J425" s="2"/>
    </row>
    <row r="426" ht="14.25" customHeight="1">
      <c r="D426" s="2"/>
      <c r="F426" s="2"/>
      <c r="H426" s="2"/>
      <c r="J426" s="2"/>
    </row>
    <row r="427" ht="14.25" customHeight="1">
      <c r="D427" s="2"/>
      <c r="F427" s="2"/>
      <c r="H427" s="2"/>
      <c r="J427" s="2"/>
    </row>
    <row r="428" ht="14.25" customHeight="1">
      <c r="D428" s="2"/>
      <c r="F428" s="2"/>
      <c r="H428" s="2"/>
      <c r="J428" s="2"/>
    </row>
    <row r="429" ht="14.25" customHeight="1">
      <c r="D429" s="2"/>
      <c r="F429" s="2"/>
      <c r="H429" s="2"/>
      <c r="J429" s="2"/>
    </row>
    <row r="430" ht="14.25" customHeight="1">
      <c r="D430" s="2"/>
      <c r="F430" s="2"/>
      <c r="H430" s="2"/>
      <c r="J430" s="2"/>
    </row>
    <row r="431" ht="14.25" customHeight="1">
      <c r="D431" s="2"/>
      <c r="F431" s="2"/>
      <c r="H431" s="2"/>
      <c r="J431" s="2"/>
    </row>
    <row r="432" ht="14.25" customHeight="1">
      <c r="D432" s="2"/>
      <c r="F432" s="2"/>
      <c r="H432" s="2"/>
      <c r="J432" s="2"/>
    </row>
    <row r="433" ht="14.25" customHeight="1">
      <c r="D433" s="2"/>
      <c r="F433" s="2"/>
      <c r="H433" s="2"/>
      <c r="J433" s="2"/>
    </row>
    <row r="434" ht="14.25" customHeight="1">
      <c r="D434" s="2"/>
      <c r="F434" s="2"/>
      <c r="H434" s="2"/>
      <c r="J434" s="2"/>
    </row>
    <row r="435" ht="14.25" customHeight="1">
      <c r="D435" s="2"/>
      <c r="F435" s="2"/>
      <c r="H435" s="2"/>
      <c r="J435" s="2"/>
    </row>
    <row r="436" ht="14.25" customHeight="1">
      <c r="D436" s="2"/>
      <c r="F436" s="2"/>
      <c r="H436" s="2"/>
      <c r="J436" s="2"/>
    </row>
    <row r="437" ht="14.25" customHeight="1">
      <c r="D437" s="2"/>
      <c r="F437" s="2"/>
      <c r="H437" s="2"/>
      <c r="J437" s="2"/>
    </row>
    <row r="438" ht="14.25" customHeight="1">
      <c r="D438" s="2"/>
      <c r="F438" s="2"/>
      <c r="H438" s="2"/>
      <c r="J438" s="2"/>
    </row>
    <row r="439" ht="14.25" customHeight="1">
      <c r="D439" s="2"/>
      <c r="F439" s="2"/>
      <c r="H439" s="2"/>
      <c r="J439" s="2"/>
    </row>
    <row r="440" ht="14.25" customHeight="1">
      <c r="D440" s="2"/>
      <c r="F440" s="2"/>
      <c r="H440" s="2"/>
      <c r="J440" s="2"/>
    </row>
    <row r="441" ht="14.25" customHeight="1">
      <c r="D441" s="2"/>
      <c r="F441" s="2"/>
      <c r="H441" s="2"/>
      <c r="J441" s="2"/>
    </row>
    <row r="442" ht="14.25" customHeight="1">
      <c r="D442" s="2"/>
      <c r="F442" s="2"/>
      <c r="H442" s="2"/>
      <c r="J442" s="2"/>
    </row>
    <row r="443" ht="14.25" customHeight="1">
      <c r="D443" s="2"/>
      <c r="F443" s="2"/>
      <c r="H443" s="2"/>
      <c r="J443" s="2"/>
    </row>
    <row r="444" ht="14.25" customHeight="1">
      <c r="D444" s="2"/>
      <c r="F444" s="2"/>
      <c r="H444" s="2"/>
      <c r="J444" s="2"/>
    </row>
    <row r="445" ht="14.25" customHeight="1">
      <c r="D445" s="2"/>
      <c r="F445" s="2"/>
      <c r="H445" s="2"/>
      <c r="J445" s="2"/>
    </row>
    <row r="446" ht="14.25" customHeight="1">
      <c r="D446" s="2"/>
      <c r="F446" s="2"/>
      <c r="H446" s="2"/>
      <c r="J446" s="2"/>
    </row>
    <row r="447" ht="14.25" customHeight="1">
      <c r="D447" s="2"/>
      <c r="F447" s="2"/>
      <c r="H447" s="2"/>
      <c r="J447" s="2"/>
    </row>
    <row r="448" ht="14.25" customHeight="1">
      <c r="D448" s="2"/>
      <c r="F448" s="2"/>
      <c r="H448" s="2"/>
      <c r="J448" s="2"/>
    </row>
    <row r="449" ht="14.25" customHeight="1">
      <c r="D449" s="2"/>
      <c r="F449" s="2"/>
      <c r="H449" s="2"/>
      <c r="J449" s="2"/>
    </row>
    <row r="450" ht="14.25" customHeight="1">
      <c r="D450" s="2"/>
      <c r="F450" s="2"/>
      <c r="H450" s="2"/>
      <c r="J450" s="2"/>
    </row>
    <row r="451" ht="14.25" customHeight="1">
      <c r="D451" s="2"/>
      <c r="F451" s="2"/>
      <c r="H451" s="2"/>
      <c r="J451" s="2"/>
    </row>
    <row r="452" ht="14.25" customHeight="1">
      <c r="D452" s="2"/>
      <c r="F452" s="2"/>
      <c r="H452" s="2"/>
      <c r="J452" s="2"/>
    </row>
    <row r="453" ht="14.25" customHeight="1">
      <c r="D453" s="2"/>
      <c r="F453" s="2"/>
      <c r="H453" s="2"/>
      <c r="J453" s="2"/>
    </row>
    <row r="454" ht="14.25" customHeight="1">
      <c r="D454" s="2"/>
      <c r="F454" s="2"/>
      <c r="H454" s="2"/>
      <c r="J454" s="2"/>
    </row>
    <row r="455" ht="14.25" customHeight="1">
      <c r="D455" s="2"/>
      <c r="F455" s="2"/>
      <c r="H455" s="2"/>
      <c r="J455" s="2"/>
    </row>
    <row r="456" ht="14.25" customHeight="1">
      <c r="D456" s="2"/>
      <c r="F456" s="2"/>
      <c r="H456" s="2"/>
      <c r="J456" s="2"/>
    </row>
    <row r="457" ht="14.25" customHeight="1">
      <c r="D457" s="2"/>
      <c r="F457" s="2"/>
      <c r="H457" s="2"/>
      <c r="J457" s="2"/>
    </row>
    <row r="458" ht="14.25" customHeight="1">
      <c r="D458" s="2"/>
      <c r="F458" s="2"/>
      <c r="H458" s="2"/>
      <c r="J458" s="2"/>
    </row>
    <row r="459" ht="14.25" customHeight="1">
      <c r="D459" s="2"/>
      <c r="F459" s="2"/>
      <c r="H459" s="2"/>
      <c r="J459" s="2"/>
    </row>
    <row r="460" ht="14.25" customHeight="1">
      <c r="D460" s="2"/>
      <c r="F460" s="2"/>
      <c r="H460" s="2"/>
      <c r="J460" s="2"/>
    </row>
    <row r="461" ht="14.25" customHeight="1">
      <c r="D461" s="2"/>
      <c r="F461" s="2"/>
      <c r="H461" s="2"/>
      <c r="J461" s="2"/>
    </row>
    <row r="462" ht="14.25" customHeight="1">
      <c r="D462" s="2"/>
      <c r="F462" s="2"/>
      <c r="H462" s="2"/>
      <c r="J462" s="2"/>
    </row>
    <row r="463" ht="14.25" customHeight="1">
      <c r="D463" s="2"/>
      <c r="F463" s="2"/>
      <c r="H463" s="2"/>
      <c r="J463" s="2"/>
    </row>
    <row r="464" ht="14.25" customHeight="1">
      <c r="D464" s="2"/>
      <c r="F464" s="2"/>
      <c r="H464" s="2"/>
      <c r="J464" s="2"/>
    </row>
    <row r="465" ht="14.25" customHeight="1">
      <c r="D465" s="2"/>
      <c r="F465" s="2"/>
      <c r="H465" s="2"/>
      <c r="J465" s="2"/>
    </row>
    <row r="466" ht="14.25" customHeight="1">
      <c r="D466" s="2"/>
      <c r="F466" s="2"/>
      <c r="H466" s="2"/>
      <c r="J466" s="2"/>
    </row>
    <row r="467" ht="14.25" customHeight="1">
      <c r="D467" s="2"/>
      <c r="F467" s="2"/>
      <c r="H467" s="2"/>
      <c r="J467" s="2"/>
    </row>
    <row r="468" ht="14.25" customHeight="1">
      <c r="D468" s="2"/>
      <c r="F468" s="2"/>
      <c r="H468" s="2"/>
      <c r="J468" s="2"/>
    </row>
    <row r="469" ht="14.25" customHeight="1">
      <c r="D469" s="2"/>
      <c r="F469" s="2"/>
      <c r="H469" s="2"/>
      <c r="J469" s="2"/>
    </row>
    <row r="470" ht="14.25" customHeight="1">
      <c r="D470" s="2"/>
      <c r="F470" s="2"/>
      <c r="H470" s="2"/>
      <c r="J470" s="2"/>
    </row>
    <row r="471" ht="14.25" customHeight="1">
      <c r="D471" s="2"/>
      <c r="F471" s="2"/>
      <c r="H471" s="2"/>
      <c r="J471" s="2"/>
    </row>
    <row r="472" ht="14.25" customHeight="1">
      <c r="D472" s="2"/>
      <c r="F472" s="2"/>
      <c r="H472" s="2"/>
      <c r="J472" s="2"/>
    </row>
    <row r="473" ht="14.25" customHeight="1">
      <c r="D473" s="2"/>
      <c r="F473" s="2"/>
      <c r="H473" s="2"/>
      <c r="J473" s="2"/>
    </row>
    <row r="474" ht="14.25" customHeight="1">
      <c r="D474" s="2"/>
      <c r="F474" s="2"/>
      <c r="H474" s="2"/>
      <c r="J474" s="2"/>
    </row>
    <row r="475" ht="14.25" customHeight="1">
      <c r="D475" s="2"/>
      <c r="F475" s="2"/>
      <c r="H475" s="2"/>
      <c r="J475" s="2"/>
    </row>
    <row r="476" ht="14.25" customHeight="1">
      <c r="D476" s="2"/>
      <c r="F476" s="2"/>
      <c r="H476" s="2"/>
      <c r="J476" s="2"/>
    </row>
    <row r="477" ht="14.25" customHeight="1">
      <c r="D477" s="2"/>
      <c r="F477" s="2"/>
      <c r="H477" s="2"/>
      <c r="J477" s="2"/>
    </row>
    <row r="478" ht="14.25" customHeight="1">
      <c r="D478" s="2"/>
      <c r="F478" s="2"/>
      <c r="H478" s="2"/>
      <c r="J478" s="2"/>
    </row>
    <row r="479" ht="14.25" customHeight="1">
      <c r="D479" s="2"/>
      <c r="F479" s="2"/>
      <c r="H479" s="2"/>
      <c r="J479" s="2"/>
    </row>
    <row r="480" ht="14.25" customHeight="1">
      <c r="D480" s="2"/>
      <c r="F480" s="2"/>
      <c r="H480" s="2"/>
      <c r="J480" s="2"/>
    </row>
    <row r="481" ht="14.25" customHeight="1">
      <c r="D481" s="2"/>
      <c r="F481" s="2"/>
      <c r="H481" s="2"/>
      <c r="J481" s="2"/>
    </row>
    <row r="482" ht="14.25" customHeight="1">
      <c r="D482" s="2"/>
      <c r="F482" s="2"/>
      <c r="H482" s="2"/>
      <c r="J482" s="2"/>
    </row>
    <row r="483" ht="14.25" customHeight="1">
      <c r="D483" s="2"/>
      <c r="F483" s="2"/>
      <c r="H483" s="2"/>
      <c r="J483" s="2"/>
    </row>
    <row r="484" ht="14.25" customHeight="1">
      <c r="D484" s="2"/>
      <c r="F484" s="2"/>
      <c r="H484" s="2"/>
      <c r="J484" s="2"/>
    </row>
    <row r="485" ht="14.25" customHeight="1">
      <c r="D485" s="2"/>
      <c r="F485" s="2"/>
      <c r="H485" s="2"/>
      <c r="J485" s="2"/>
    </row>
    <row r="486" ht="14.25" customHeight="1">
      <c r="D486" s="2"/>
      <c r="F486" s="2"/>
      <c r="H486" s="2"/>
      <c r="J486" s="2"/>
    </row>
    <row r="487" ht="14.25" customHeight="1">
      <c r="D487" s="2"/>
      <c r="F487" s="2"/>
      <c r="H487" s="2"/>
      <c r="J487" s="2"/>
    </row>
    <row r="488" ht="14.25" customHeight="1">
      <c r="D488" s="2"/>
      <c r="F488" s="2"/>
      <c r="H488" s="2"/>
      <c r="J488" s="2"/>
    </row>
    <row r="489" ht="14.25" customHeight="1">
      <c r="D489" s="2"/>
      <c r="F489" s="2"/>
      <c r="H489" s="2"/>
      <c r="J489" s="2"/>
    </row>
    <row r="490" ht="14.25" customHeight="1">
      <c r="D490" s="2"/>
      <c r="F490" s="2"/>
      <c r="H490" s="2"/>
      <c r="J490" s="2"/>
    </row>
    <row r="491" ht="14.25" customHeight="1">
      <c r="D491" s="2"/>
      <c r="F491" s="2"/>
      <c r="H491" s="2"/>
      <c r="J491" s="2"/>
    </row>
    <row r="492" ht="14.25" customHeight="1">
      <c r="D492" s="2"/>
      <c r="F492" s="2"/>
      <c r="H492" s="2"/>
      <c r="J492" s="2"/>
    </row>
    <row r="493" ht="14.25" customHeight="1">
      <c r="D493" s="2"/>
      <c r="F493" s="2"/>
      <c r="H493" s="2"/>
      <c r="J493" s="2"/>
    </row>
    <row r="494" ht="14.25" customHeight="1">
      <c r="D494" s="2"/>
      <c r="F494" s="2"/>
      <c r="H494" s="2"/>
      <c r="J494" s="2"/>
    </row>
    <row r="495" ht="14.25" customHeight="1">
      <c r="D495" s="2"/>
      <c r="F495" s="2"/>
      <c r="H495" s="2"/>
      <c r="J495" s="2"/>
    </row>
    <row r="496" ht="14.25" customHeight="1">
      <c r="D496" s="2"/>
      <c r="F496" s="2"/>
      <c r="H496" s="2"/>
      <c r="J496" s="2"/>
    </row>
    <row r="497" ht="14.25" customHeight="1">
      <c r="D497" s="2"/>
      <c r="F497" s="2"/>
      <c r="H497" s="2"/>
      <c r="J497" s="2"/>
    </row>
    <row r="498" ht="14.25" customHeight="1">
      <c r="D498" s="2"/>
      <c r="F498" s="2"/>
      <c r="H498" s="2"/>
      <c r="J498" s="2"/>
    </row>
    <row r="499" ht="14.25" customHeight="1">
      <c r="D499" s="2"/>
      <c r="F499" s="2"/>
      <c r="H499" s="2"/>
      <c r="J499" s="2"/>
    </row>
    <row r="500" ht="14.25" customHeight="1">
      <c r="D500" s="2"/>
      <c r="F500" s="2"/>
      <c r="H500" s="2"/>
      <c r="J500" s="2"/>
    </row>
    <row r="501" ht="14.25" customHeight="1">
      <c r="D501" s="2"/>
      <c r="F501" s="2"/>
      <c r="H501" s="2"/>
      <c r="J501" s="2"/>
    </row>
    <row r="502" ht="14.25" customHeight="1">
      <c r="D502" s="2"/>
      <c r="F502" s="2"/>
      <c r="H502" s="2"/>
      <c r="J502" s="2"/>
    </row>
    <row r="503" ht="14.25" customHeight="1">
      <c r="D503" s="2"/>
      <c r="F503" s="2"/>
      <c r="H503" s="2"/>
      <c r="J503" s="2"/>
    </row>
    <row r="504" ht="14.25" customHeight="1">
      <c r="D504" s="2"/>
      <c r="F504" s="2"/>
      <c r="H504" s="2"/>
      <c r="J504" s="2"/>
    </row>
    <row r="505" ht="14.25" customHeight="1">
      <c r="D505" s="2"/>
      <c r="F505" s="2"/>
      <c r="H505" s="2"/>
      <c r="J505" s="2"/>
    </row>
    <row r="506" ht="14.25" customHeight="1">
      <c r="D506" s="2"/>
      <c r="F506" s="2"/>
      <c r="H506" s="2"/>
      <c r="J506" s="2"/>
    </row>
    <row r="507" ht="14.25" customHeight="1">
      <c r="D507" s="2"/>
      <c r="F507" s="2"/>
      <c r="H507" s="2"/>
      <c r="J507" s="2"/>
    </row>
    <row r="508" ht="14.25" customHeight="1">
      <c r="D508" s="2"/>
      <c r="F508" s="2"/>
      <c r="H508" s="2"/>
      <c r="J508" s="2"/>
    </row>
    <row r="509" ht="14.25" customHeight="1">
      <c r="D509" s="2"/>
      <c r="F509" s="2"/>
      <c r="H509" s="2"/>
      <c r="J509" s="2"/>
    </row>
    <row r="510" ht="14.25" customHeight="1">
      <c r="D510" s="2"/>
      <c r="F510" s="2"/>
      <c r="H510" s="2"/>
      <c r="J510" s="2"/>
    </row>
    <row r="511" ht="14.25" customHeight="1">
      <c r="D511" s="2"/>
      <c r="F511" s="2"/>
      <c r="H511" s="2"/>
      <c r="J511" s="2"/>
    </row>
    <row r="512" ht="14.25" customHeight="1">
      <c r="D512" s="2"/>
      <c r="F512" s="2"/>
      <c r="H512" s="2"/>
      <c r="J512" s="2"/>
    </row>
    <row r="513" ht="14.25" customHeight="1">
      <c r="D513" s="2"/>
      <c r="F513" s="2"/>
      <c r="H513" s="2"/>
      <c r="J513" s="2"/>
    </row>
    <row r="514" ht="14.25" customHeight="1">
      <c r="D514" s="2"/>
      <c r="F514" s="2"/>
      <c r="H514" s="2"/>
      <c r="J514" s="2"/>
    </row>
    <row r="515" ht="14.25" customHeight="1">
      <c r="D515" s="2"/>
      <c r="F515" s="2"/>
      <c r="H515" s="2"/>
      <c r="J515" s="2"/>
    </row>
    <row r="516" ht="14.25" customHeight="1">
      <c r="D516" s="2"/>
      <c r="F516" s="2"/>
      <c r="H516" s="2"/>
      <c r="J516" s="2"/>
    </row>
    <row r="517" ht="14.25" customHeight="1">
      <c r="D517" s="2"/>
      <c r="F517" s="2"/>
      <c r="H517" s="2"/>
      <c r="J517" s="2"/>
    </row>
    <row r="518" ht="14.25" customHeight="1">
      <c r="D518" s="2"/>
      <c r="F518" s="2"/>
      <c r="H518" s="2"/>
      <c r="J518" s="2"/>
    </row>
    <row r="519" ht="14.25" customHeight="1">
      <c r="D519" s="2"/>
      <c r="F519" s="2"/>
      <c r="H519" s="2"/>
      <c r="J519" s="2"/>
    </row>
    <row r="520" ht="14.25" customHeight="1">
      <c r="D520" s="2"/>
      <c r="F520" s="2"/>
      <c r="H520" s="2"/>
      <c r="J520" s="2"/>
    </row>
    <row r="521" ht="14.25" customHeight="1">
      <c r="D521" s="2"/>
      <c r="F521" s="2"/>
      <c r="H521" s="2"/>
      <c r="J521" s="2"/>
    </row>
    <row r="522" ht="14.25" customHeight="1">
      <c r="D522" s="2"/>
      <c r="F522" s="2"/>
      <c r="H522" s="2"/>
      <c r="J522" s="2"/>
    </row>
    <row r="523" ht="14.25" customHeight="1">
      <c r="D523" s="2"/>
      <c r="F523" s="2"/>
      <c r="H523" s="2"/>
      <c r="J523" s="2"/>
    </row>
    <row r="524" ht="14.25" customHeight="1">
      <c r="D524" s="2"/>
      <c r="F524" s="2"/>
      <c r="H524" s="2"/>
      <c r="J524" s="2"/>
    </row>
    <row r="525" ht="14.25" customHeight="1">
      <c r="D525" s="2"/>
      <c r="F525" s="2"/>
      <c r="H525" s="2"/>
      <c r="J525" s="2"/>
    </row>
    <row r="526" ht="14.25" customHeight="1">
      <c r="D526" s="2"/>
      <c r="F526" s="2"/>
      <c r="H526" s="2"/>
      <c r="J526" s="2"/>
    </row>
    <row r="527" ht="14.25" customHeight="1">
      <c r="D527" s="2"/>
      <c r="F527" s="2"/>
      <c r="H527" s="2"/>
      <c r="J527" s="2"/>
    </row>
    <row r="528" ht="14.25" customHeight="1">
      <c r="D528" s="2"/>
      <c r="F528" s="2"/>
      <c r="H528" s="2"/>
      <c r="J528" s="2"/>
    </row>
    <row r="529" ht="14.25" customHeight="1">
      <c r="D529" s="2"/>
      <c r="F529" s="2"/>
      <c r="H529" s="2"/>
      <c r="J529" s="2"/>
    </row>
    <row r="530" ht="14.25" customHeight="1">
      <c r="D530" s="2"/>
      <c r="F530" s="2"/>
      <c r="H530" s="2"/>
      <c r="J530" s="2"/>
    </row>
    <row r="531" ht="14.25" customHeight="1">
      <c r="D531" s="2"/>
      <c r="F531" s="2"/>
      <c r="H531" s="2"/>
      <c r="J531" s="2"/>
    </row>
    <row r="532" ht="14.25" customHeight="1">
      <c r="D532" s="2"/>
      <c r="F532" s="2"/>
      <c r="H532" s="2"/>
      <c r="J532" s="2"/>
    </row>
    <row r="533" ht="14.25" customHeight="1">
      <c r="D533" s="2"/>
      <c r="F533" s="2"/>
      <c r="H533" s="2"/>
      <c r="J533" s="2"/>
    </row>
    <row r="534" ht="14.25" customHeight="1">
      <c r="D534" s="2"/>
      <c r="F534" s="2"/>
      <c r="H534" s="2"/>
      <c r="J534" s="2"/>
    </row>
    <row r="535" ht="14.25" customHeight="1">
      <c r="D535" s="2"/>
      <c r="F535" s="2"/>
      <c r="H535" s="2"/>
      <c r="J535" s="2"/>
    </row>
    <row r="536" ht="14.25" customHeight="1">
      <c r="D536" s="2"/>
      <c r="F536" s="2"/>
      <c r="H536" s="2"/>
      <c r="J536" s="2"/>
    </row>
    <row r="537" ht="14.25" customHeight="1">
      <c r="D537" s="2"/>
      <c r="F537" s="2"/>
      <c r="H537" s="2"/>
      <c r="J537" s="2"/>
    </row>
    <row r="538" ht="14.25" customHeight="1">
      <c r="D538" s="2"/>
      <c r="F538" s="2"/>
      <c r="H538" s="2"/>
      <c r="J538" s="2"/>
    </row>
    <row r="539" ht="14.25" customHeight="1">
      <c r="D539" s="2"/>
      <c r="F539" s="2"/>
      <c r="H539" s="2"/>
      <c r="J539" s="2"/>
    </row>
    <row r="540" ht="14.25" customHeight="1">
      <c r="D540" s="2"/>
      <c r="F540" s="2"/>
      <c r="H540" s="2"/>
      <c r="J540" s="2"/>
    </row>
    <row r="541" ht="14.25" customHeight="1">
      <c r="D541" s="2"/>
      <c r="F541" s="2"/>
      <c r="H541" s="2"/>
      <c r="J541" s="2"/>
    </row>
    <row r="542" ht="14.25" customHeight="1">
      <c r="D542" s="2"/>
      <c r="F542" s="2"/>
      <c r="H542" s="2"/>
      <c r="J542" s="2"/>
    </row>
    <row r="543" ht="14.25" customHeight="1">
      <c r="D543" s="2"/>
      <c r="F543" s="2"/>
      <c r="H543" s="2"/>
      <c r="J543" s="2"/>
    </row>
    <row r="544" ht="14.25" customHeight="1">
      <c r="D544" s="2"/>
      <c r="F544" s="2"/>
      <c r="H544" s="2"/>
      <c r="J544" s="2"/>
    </row>
    <row r="545" ht="14.25" customHeight="1">
      <c r="D545" s="2"/>
      <c r="F545" s="2"/>
      <c r="H545" s="2"/>
      <c r="J545" s="2"/>
    </row>
    <row r="546" ht="14.25" customHeight="1">
      <c r="D546" s="2"/>
      <c r="F546" s="2"/>
      <c r="H546" s="2"/>
      <c r="J546" s="2"/>
    </row>
    <row r="547" ht="14.25" customHeight="1">
      <c r="D547" s="2"/>
      <c r="F547" s="2"/>
      <c r="H547" s="2"/>
      <c r="J547" s="2"/>
    </row>
    <row r="548" ht="14.25" customHeight="1">
      <c r="D548" s="2"/>
      <c r="F548" s="2"/>
      <c r="H548" s="2"/>
      <c r="J548" s="2"/>
    </row>
    <row r="549" ht="14.25" customHeight="1">
      <c r="D549" s="2"/>
      <c r="F549" s="2"/>
      <c r="H549" s="2"/>
      <c r="J549" s="2"/>
    </row>
    <row r="550" ht="14.25" customHeight="1">
      <c r="D550" s="2"/>
      <c r="F550" s="2"/>
      <c r="H550" s="2"/>
      <c r="J550" s="2"/>
    </row>
    <row r="551" ht="14.25" customHeight="1">
      <c r="D551" s="2"/>
      <c r="F551" s="2"/>
      <c r="H551" s="2"/>
      <c r="J551" s="2"/>
    </row>
    <row r="552" ht="14.25" customHeight="1">
      <c r="D552" s="2"/>
      <c r="F552" s="2"/>
      <c r="H552" s="2"/>
      <c r="J552" s="2"/>
    </row>
    <row r="553" ht="14.25" customHeight="1">
      <c r="D553" s="2"/>
      <c r="F553" s="2"/>
      <c r="H553" s="2"/>
      <c r="J553" s="2"/>
    </row>
    <row r="554" ht="14.25" customHeight="1">
      <c r="D554" s="2"/>
      <c r="F554" s="2"/>
      <c r="H554" s="2"/>
      <c r="J554" s="2"/>
    </row>
    <row r="555" ht="14.25" customHeight="1">
      <c r="D555" s="2"/>
      <c r="F555" s="2"/>
      <c r="H555" s="2"/>
      <c r="J555" s="2"/>
    </row>
    <row r="556" ht="14.25" customHeight="1">
      <c r="D556" s="2"/>
      <c r="F556" s="2"/>
      <c r="H556" s="2"/>
      <c r="J556" s="2"/>
    </row>
    <row r="557" ht="14.25" customHeight="1">
      <c r="D557" s="2"/>
      <c r="F557" s="2"/>
      <c r="H557" s="2"/>
      <c r="J557" s="2"/>
    </row>
    <row r="558" ht="14.25" customHeight="1">
      <c r="D558" s="2"/>
      <c r="F558" s="2"/>
      <c r="H558" s="2"/>
      <c r="J558" s="2"/>
    </row>
    <row r="559" ht="14.25" customHeight="1">
      <c r="D559" s="2"/>
      <c r="F559" s="2"/>
      <c r="H559" s="2"/>
      <c r="J559" s="2"/>
    </row>
    <row r="560" ht="14.25" customHeight="1">
      <c r="D560" s="2"/>
      <c r="F560" s="2"/>
      <c r="H560" s="2"/>
      <c r="J560" s="2"/>
    </row>
    <row r="561" ht="14.25" customHeight="1">
      <c r="D561" s="2"/>
      <c r="F561" s="2"/>
      <c r="H561" s="2"/>
      <c r="J561" s="2"/>
    </row>
    <row r="562" ht="14.25" customHeight="1">
      <c r="D562" s="2"/>
      <c r="F562" s="2"/>
      <c r="H562" s="2"/>
      <c r="J562" s="2"/>
    </row>
    <row r="563" ht="14.25" customHeight="1">
      <c r="D563" s="2"/>
      <c r="F563" s="2"/>
      <c r="H563" s="2"/>
      <c r="J563" s="2"/>
    </row>
    <row r="564" ht="14.25" customHeight="1">
      <c r="D564" s="2"/>
      <c r="F564" s="2"/>
      <c r="H564" s="2"/>
      <c r="J564" s="2"/>
    </row>
    <row r="565" ht="14.25" customHeight="1">
      <c r="D565" s="2"/>
      <c r="F565" s="2"/>
      <c r="H565" s="2"/>
      <c r="J565" s="2"/>
    </row>
    <row r="566" ht="14.25" customHeight="1">
      <c r="D566" s="2"/>
      <c r="F566" s="2"/>
      <c r="H566" s="2"/>
      <c r="J566" s="2"/>
    </row>
    <row r="567" ht="14.25" customHeight="1">
      <c r="D567" s="2"/>
      <c r="F567" s="2"/>
      <c r="H567" s="2"/>
      <c r="J567" s="2"/>
    </row>
    <row r="568" ht="14.25" customHeight="1">
      <c r="D568" s="2"/>
      <c r="F568" s="2"/>
      <c r="H568" s="2"/>
      <c r="J568" s="2"/>
    </row>
    <row r="569" ht="14.25" customHeight="1">
      <c r="D569" s="2"/>
      <c r="F569" s="2"/>
      <c r="H569" s="2"/>
      <c r="J569" s="2"/>
    </row>
    <row r="570" ht="14.25" customHeight="1">
      <c r="D570" s="2"/>
      <c r="F570" s="2"/>
      <c r="H570" s="2"/>
      <c r="J570" s="2"/>
    </row>
    <row r="571" ht="14.25" customHeight="1">
      <c r="D571" s="2"/>
      <c r="F571" s="2"/>
      <c r="H571" s="2"/>
      <c r="J571" s="2"/>
    </row>
    <row r="572" ht="14.25" customHeight="1">
      <c r="D572" s="2"/>
      <c r="F572" s="2"/>
      <c r="H572" s="2"/>
      <c r="J572" s="2"/>
    </row>
    <row r="573" ht="14.25" customHeight="1">
      <c r="D573" s="2"/>
      <c r="F573" s="2"/>
      <c r="H573" s="2"/>
      <c r="J573" s="2"/>
    </row>
    <row r="574" ht="14.25" customHeight="1">
      <c r="D574" s="2"/>
      <c r="F574" s="2"/>
      <c r="H574" s="2"/>
      <c r="J574" s="2"/>
    </row>
    <row r="575" ht="14.25" customHeight="1">
      <c r="D575" s="2"/>
      <c r="F575" s="2"/>
      <c r="H575" s="2"/>
      <c r="J575" s="2"/>
    </row>
    <row r="576" ht="14.25" customHeight="1">
      <c r="D576" s="2"/>
      <c r="F576" s="2"/>
      <c r="H576" s="2"/>
      <c r="J576" s="2"/>
    </row>
    <row r="577" ht="14.25" customHeight="1">
      <c r="D577" s="2"/>
      <c r="F577" s="2"/>
      <c r="H577" s="2"/>
      <c r="J577" s="2"/>
    </row>
    <row r="578" ht="14.25" customHeight="1">
      <c r="D578" s="2"/>
      <c r="F578" s="2"/>
      <c r="H578" s="2"/>
      <c r="J578" s="2"/>
    </row>
    <row r="579" ht="14.25" customHeight="1">
      <c r="D579" s="2"/>
      <c r="F579" s="2"/>
      <c r="H579" s="2"/>
      <c r="J579" s="2"/>
    </row>
    <row r="580" ht="14.25" customHeight="1">
      <c r="D580" s="2"/>
      <c r="F580" s="2"/>
      <c r="H580" s="2"/>
      <c r="J580" s="2"/>
    </row>
    <row r="581" ht="14.25" customHeight="1">
      <c r="D581" s="2"/>
      <c r="F581" s="2"/>
      <c r="H581" s="2"/>
      <c r="J581" s="2"/>
    </row>
    <row r="582" ht="14.25" customHeight="1">
      <c r="D582" s="2"/>
      <c r="F582" s="2"/>
      <c r="H582" s="2"/>
      <c r="J582" s="2"/>
    </row>
    <row r="583" ht="14.25" customHeight="1">
      <c r="D583" s="2"/>
      <c r="F583" s="2"/>
      <c r="H583" s="2"/>
      <c r="J583" s="2"/>
    </row>
    <row r="584" ht="14.25" customHeight="1">
      <c r="D584" s="2"/>
      <c r="F584" s="2"/>
      <c r="H584" s="2"/>
      <c r="J584" s="2"/>
    </row>
    <row r="585" ht="14.25" customHeight="1">
      <c r="D585" s="2"/>
      <c r="F585" s="2"/>
      <c r="H585" s="2"/>
      <c r="J585" s="2"/>
    </row>
    <row r="586" ht="14.25" customHeight="1">
      <c r="D586" s="2"/>
      <c r="F586" s="2"/>
      <c r="H586" s="2"/>
      <c r="J586" s="2"/>
    </row>
    <row r="587" ht="14.25" customHeight="1">
      <c r="D587" s="2"/>
      <c r="F587" s="2"/>
      <c r="H587" s="2"/>
      <c r="J587" s="2"/>
    </row>
    <row r="588" ht="14.25" customHeight="1">
      <c r="D588" s="2"/>
      <c r="F588" s="2"/>
      <c r="H588" s="2"/>
      <c r="J588" s="2"/>
    </row>
    <row r="589" ht="14.25" customHeight="1">
      <c r="D589" s="2"/>
      <c r="F589" s="2"/>
      <c r="H589" s="2"/>
      <c r="J589" s="2"/>
    </row>
    <row r="590" ht="14.25" customHeight="1">
      <c r="D590" s="2"/>
      <c r="F590" s="2"/>
      <c r="H590" s="2"/>
      <c r="J590" s="2"/>
    </row>
    <row r="591" ht="14.25" customHeight="1">
      <c r="D591" s="2"/>
      <c r="F591" s="2"/>
      <c r="H591" s="2"/>
      <c r="J591" s="2"/>
    </row>
    <row r="592" ht="14.25" customHeight="1">
      <c r="D592" s="2"/>
      <c r="F592" s="2"/>
      <c r="H592" s="2"/>
      <c r="J592" s="2"/>
    </row>
    <row r="593" ht="14.25" customHeight="1">
      <c r="D593" s="2"/>
      <c r="F593" s="2"/>
      <c r="H593" s="2"/>
      <c r="J593" s="2"/>
    </row>
    <row r="594" ht="14.25" customHeight="1">
      <c r="D594" s="2"/>
      <c r="F594" s="2"/>
      <c r="H594" s="2"/>
      <c r="J594" s="2"/>
    </row>
    <row r="595" ht="14.25" customHeight="1">
      <c r="D595" s="2"/>
      <c r="F595" s="2"/>
      <c r="H595" s="2"/>
      <c r="J595" s="2"/>
    </row>
    <row r="596" ht="14.25" customHeight="1">
      <c r="D596" s="2"/>
      <c r="F596" s="2"/>
      <c r="H596" s="2"/>
      <c r="J596" s="2"/>
    </row>
    <row r="597" ht="14.25" customHeight="1">
      <c r="D597" s="2"/>
      <c r="F597" s="2"/>
      <c r="H597" s="2"/>
      <c r="J597" s="2"/>
    </row>
    <row r="598" ht="14.25" customHeight="1">
      <c r="D598" s="2"/>
      <c r="F598" s="2"/>
      <c r="H598" s="2"/>
      <c r="J598" s="2"/>
    </row>
    <row r="599" ht="14.25" customHeight="1">
      <c r="D599" s="2"/>
      <c r="F599" s="2"/>
      <c r="H599" s="2"/>
      <c r="J599" s="2"/>
    </row>
    <row r="600" ht="14.25" customHeight="1">
      <c r="D600" s="2"/>
      <c r="F600" s="2"/>
      <c r="H600" s="2"/>
      <c r="J600" s="2"/>
    </row>
    <row r="601" ht="14.25" customHeight="1">
      <c r="D601" s="2"/>
      <c r="F601" s="2"/>
      <c r="H601" s="2"/>
      <c r="J601" s="2"/>
    </row>
    <row r="602" ht="14.25" customHeight="1">
      <c r="D602" s="2"/>
      <c r="F602" s="2"/>
      <c r="H602" s="2"/>
      <c r="J602" s="2"/>
    </row>
    <row r="603" ht="14.25" customHeight="1">
      <c r="D603" s="2"/>
      <c r="F603" s="2"/>
      <c r="H603" s="2"/>
      <c r="J603" s="2"/>
    </row>
    <row r="604" ht="14.25" customHeight="1">
      <c r="D604" s="2"/>
      <c r="F604" s="2"/>
      <c r="H604" s="2"/>
      <c r="J604" s="2"/>
    </row>
    <row r="605" ht="14.25" customHeight="1">
      <c r="D605" s="2"/>
      <c r="F605" s="2"/>
      <c r="H605" s="2"/>
      <c r="J605" s="2"/>
    </row>
    <row r="606" ht="14.25" customHeight="1">
      <c r="D606" s="2"/>
      <c r="F606" s="2"/>
      <c r="H606" s="2"/>
      <c r="J606" s="2"/>
    </row>
    <row r="607" ht="14.25" customHeight="1">
      <c r="D607" s="2"/>
      <c r="F607" s="2"/>
      <c r="H607" s="2"/>
      <c r="J607" s="2"/>
    </row>
    <row r="608" ht="14.25" customHeight="1">
      <c r="D608" s="2"/>
      <c r="F608" s="2"/>
      <c r="H608" s="2"/>
      <c r="J608" s="2"/>
    </row>
    <row r="609" ht="14.25" customHeight="1">
      <c r="D609" s="2"/>
      <c r="F609" s="2"/>
      <c r="H609" s="2"/>
      <c r="J609" s="2"/>
    </row>
    <row r="610" ht="14.25" customHeight="1">
      <c r="D610" s="2"/>
      <c r="F610" s="2"/>
      <c r="H610" s="2"/>
      <c r="J610" s="2"/>
    </row>
    <row r="611" ht="14.25" customHeight="1">
      <c r="D611" s="2"/>
      <c r="F611" s="2"/>
      <c r="H611" s="2"/>
      <c r="J611" s="2"/>
    </row>
    <row r="612" ht="14.25" customHeight="1">
      <c r="D612" s="2"/>
      <c r="F612" s="2"/>
      <c r="H612" s="2"/>
      <c r="J612" s="2"/>
    </row>
    <row r="613" ht="14.25" customHeight="1">
      <c r="D613" s="2"/>
      <c r="F613" s="2"/>
      <c r="H613" s="2"/>
      <c r="J613" s="2"/>
    </row>
    <row r="614" ht="14.25" customHeight="1">
      <c r="D614" s="2"/>
      <c r="F614" s="2"/>
      <c r="H614" s="2"/>
      <c r="J614" s="2"/>
    </row>
    <row r="615" ht="14.25" customHeight="1">
      <c r="D615" s="2"/>
      <c r="F615" s="2"/>
      <c r="H615" s="2"/>
      <c r="J615" s="2"/>
    </row>
    <row r="616" ht="14.25" customHeight="1">
      <c r="D616" s="2"/>
      <c r="F616" s="2"/>
      <c r="H616" s="2"/>
      <c r="J616" s="2"/>
    </row>
    <row r="617" ht="14.25" customHeight="1">
      <c r="D617" s="2"/>
      <c r="F617" s="2"/>
      <c r="H617" s="2"/>
      <c r="J617" s="2"/>
    </row>
    <row r="618" ht="14.25" customHeight="1">
      <c r="D618" s="2"/>
      <c r="F618" s="2"/>
      <c r="H618" s="2"/>
      <c r="J618" s="2"/>
    </row>
    <row r="619" ht="14.25" customHeight="1">
      <c r="D619" s="2"/>
      <c r="F619" s="2"/>
      <c r="H619" s="2"/>
      <c r="J619" s="2"/>
    </row>
    <row r="620" ht="14.25" customHeight="1">
      <c r="D620" s="2"/>
      <c r="F620" s="2"/>
      <c r="H620" s="2"/>
      <c r="J620" s="2"/>
    </row>
    <row r="621" ht="14.25" customHeight="1">
      <c r="D621" s="2"/>
      <c r="F621" s="2"/>
      <c r="H621" s="2"/>
      <c r="J621" s="2"/>
    </row>
    <row r="622" ht="14.25" customHeight="1">
      <c r="D622" s="2"/>
      <c r="F622" s="2"/>
      <c r="H622" s="2"/>
      <c r="J622" s="2"/>
    </row>
    <row r="623" ht="14.25" customHeight="1">
      <c r="D623" s="2"/>
      <c r="F623" s="2"/>
      <c r="H623" s="2"/>
      <c r="J623" s="2"/>
    </row>
    <row r="624" ht="14.25" customHeight="1">
      <c r="D624" s="2"/>
      <c r="F624" s="2"/>
      <c r="H624" s="2"/>
      <c r="J624" s="2"/>
    </row>
    <row r="625" ht="14.25" customHeight="1">
      <c r="D625" s="2"/>
      <c r="F625" s="2"/>
      <c r="H625" s="2"/>
      <c r="J625" s="2"/>
    </row>
    <row r="626" ht="14.25" customHeight="1">
      <c r="D626" s="2"/>
      <c r="F626" s="2"/>
      <c r="H626" s="2"/>
      <c r="J626" s="2"/>
    </row>
    <row r="627" ht="14.25" customHeight="1">
      <c r="D627" s="2"/>
      <c r="F627" s="2"/>
      <c r="H627" s="2"/>
      <c r="J627" s="2"/>
    </row>
    <row r="628" ht="14.25" customHeight="1">
      <c r="D628" s="2"/>
      <c r="F628" s="2"/>
      <c r="H628" s="2"/>
      <c r="J628" s="2"/>
    </row>
    <row r="629" ht="14.25" customHeight="1">
      <c r="D629" s="2"/>
      <c r="F629" s="2"/>
      <c r="H629" s="2"/>
      <c r="J629" s="2"/>
    </row>
    <row r="630" ht="14.25" customHeight="1">
      <c r="D630" s="2"/>
      <c r="F630" s="2"/>
      <c r="H630" s="2"/>
      <c r="J630" s="2"/>
    </row>
    <row r="631" ht="14.25" customHeight="1">
      <c r="D631" s="2"/>
      <c r="F631" s="2"/>
      <c r="H631" s="2"/>
      <c r="J631" s="2"/>
    </row>
    <row r="632" ht="14.25" customHeight="1">
      <c r="D632" s="2"/>
      <c r="F632" s="2"/>
      <c r="H632" s="2"/>
      <c r="J632" s="2"/>
    </row>
    <row r="633" ht="14.25" customHeight="1">
      <c r="D633" s="2"/>
      <c r="F633" s="2"/>
      <c r="H633" s="2"/>
      <c r="J633" s="2"/>
    </row>
    <row r="634" ht="14.25" customHeight="1">
      <c r="D634" s="2"/>
      <c r="F634" s="2"/>
      <c r="H634" s="2"/>
      <c r="J634" s="2"/>
    </row>
    <row r="635" ht="14.25" customHeight="1">
      <c r="D635" s="2"/>
      <c r="F635" s="2"/>
      <c r="H635" s="2"/>
      <c r="J635" s="2"/>
    </row>
    <row r="636" ht="14.25" customHeight="1">
      <c r="D636" s="2"/>
      <c r="F636" s="2"/>
      <c r="H636" s="2"/>
      <c r="J636" s="2"/>
    </row>
    <row r="637" ht="14.25" customHeight="1">
      <c r="D637" s="2"/>
      <c r="F637" s="2"/>
      <c r="H637" s="2"/>
      <c r="J637" s="2"/>
    </row>
    <row r="638" ht="14.25" customHeight="1">
      <c r="D638" s="2"/>
      <c r="F638" s="2"/>
      <c r="H638" s="2"/>
      <c r="J638" s="2"/>
    </row>
    <row r="639" ht="14.25" customHeight="1">
      <c r="D639" s="2"/>
      <c r="F639" s="2"/>
      <c r="H639" s="2"/>
      <c r="J639" s="2"/>
    </row>
    <row r="640" ht="14.25" customHeight="1">
      <c r="D640" s="2"/>
      <c r="F640" s="2"/>
      <c r="H640" s="2"/>
      <c r="J640" s="2"/>
    </row>
    <row r="641" ht="14.25" customHeight="1">
      <c r="D641" s="2"/>
      <c r="F641" s="2"/>
      <c r="H641" s="2"/>
      <c r="J641" s="2"/>
    </row>
    <row r="642" ht="14.25" customHeight="1">
      <c r="D642" s="2"/>
      <c r="F642" s="2"/>
      <c r="H642" s="2"/>
      <c r="J642" s="2"/>
    </row>
    <row r="643" ht="14.25" customHeight="1">
      <c r="D643" s="2"/>
      <c r="F643" s="2"/>
      <c r="H643" s="2"/>
      <c r="J643" s="2"/>
    </row>
    <row r="644" ht="14.25" customHeight="1">
      <c r="D644" s="2"/>
      <c r="F644" s="2"/>
      <c r="H644" s="2"/>
      <c r="J644" s="2"/>
    </row>
    <row r="645" ht="14.25" customHeight="1">
      <c r="D645" s="2"/>
      <c r="F645" s="2"/>
      <c r="H645" s="2"/>
      <c r="J645" s="2"/>
    </row>
    <row r="646" ht="14.25" customHeight="1">
      <c r="D646" s="2"/>
      <c r="F646" s="2"/>
      <c r="H646" s="2"/>
      <c r="J646" s="2"/>
    </row>
    <row r="647" ht="14.25" customHeight="1">
      <c r="D647" s="2"/>
      <c r="F647" s="2"/>
      <c r="H647" s="2"/>
      <c r="J647" s="2"/>
    </row>
    <row r="648" ht="14.25" customHeight="1">
      <c r="D648" s="2"/>
      <c r="F648" s="2"/>
      <c r="H648" s="2"/>
      <c r="J648" s="2"/>
    </row>
    <row r="649" ht="14.25" customHeight="1">
      <c r="D649" s="2"/>
      <c r="F649" s="2"/>
      <c r="H649" s="2"/>
      <c r="J649" s="2"/>
    </row>
    <row r="650" ht="14.25" customHeight="1">
      <c r="D650" s="2"/>
      <c r="F650" s="2"/>
      <c r="H650" s="2"/>
      <c r="J650" s="2"/>
    </row>
    <row r="651" ht="14.25" customHeight="1">
      <c r="D651" s="2"/>
      <c r="F651" s="2"/>
      <c r="H651" s="2"/>
      <c r="J651" s="2"/>
    </row>
    <row r="652" ht="14.25" customHeight="1">
      <c r="D652" s="2"/>
      <c r="F652" s="2"/>
      <c r="H652" s="2"/>
      <c r="J652" s="2"/>
    </row>
    <row r="653" ht="14.25" customHeight="1">
      <c r="D653" s="2"/>
      <c r="F653" s="2"/>
      <c r="H653" s="2"/>
      <c r="J653" s="2"/>
    </row>
    <row r="654" ht="14.25" customHeight="1">
      <c r="D654" s="2"/>
      <c r="F654" s="2"/>
      <c r="H654" s="2"/>
      <c r="J654" s="2"/>
    </row>
    <row r="655" ht="14.25" customHeight="1">
      <c r="D655" s="2"/>
      <c r="F655" s="2"/>
      <c r="H655" s="2"/>
      <c r="J655" s="2"/>
    </row>
    <row r="656" ht="14.25" customHeight="1">
      <c r="D656" s="2"/>
      <c r="F656" s="2"/>
      <c r="H656" s="2"/>
      <c r="J656" s="2"/>
    </row>
    <row r="657" ht="14.25" customHeight="1">
      <c r="D657" s="2"/>
      <c r="F657" s="2"/>
      <c r="H657" s="2"/>
      <c r="J657" s="2"/>
    </row>
    <row r="658" ht="14.25" customHeight="1">
      <c r="D658" s="2"/>
      <c r="F658" s="2"/>
      <c r="H658" s="2"/>
      <c r="J658" s="2"/>
    </row>
    <row r="659" ht="14.25" customHeight="1">
      <c r="D659" s="2"/>
      <c r="F659" s="2"/>
      <c r="H659" s="2"/>
      <c r="J659" s="2"/>
    </row>
    <row r="660" ht="14.25" customHeight="1">
      <c r="D660" s="2"/>
      <c r="F660" s="2"/>
      <c r="H660" s="2"/>
      <c r="J660" s="2"/>
    </row>
    <row r="661" ht="14.25" customHeight="1">
      <c r="D661" s="2"/>
      <c r="F661" s="2"/>
      <c r="H661" s="2"/>
      <c r="J661" s="2"/>
    </row>
    <row r="662" ht="14.25" customHeight="1">
      <c r="D662" s="2"/>
      <c r="F662" s="2"/>
      <c r="H662" s="2"/>
      <c r="J662" s="2"/>
    </row>
    <row r="663" ht="14.25" customHeight="1">
      <c r="D663" s="2"/>
      <c r="F663" s="2"/>
      <c r="H663" s="2"/>
      <c r="J663" s="2"/>
    </row>
    <row r="664" ht="14.25" customHeight="1">
      <c r="D664" s="2"/>
      <c r="F664" s="2"/>
      <c r="H664" s="2"/>
      <c r="J664" s="2"/>
    </row>
    <row r="665" ht="14.25" customHeight="1">
      <c r="D665" s="2"/>
      <c r="F665" s="2"/>
      <c r="H665" s="2"/>
      <c r="J665" s="2"/>
    </row>
    <row r="666" ht="14.25" customHeight="1">
      <c r="D666" s="2"/>
      <c r="F666" s="2"/>
      <c r="H666" s="2"/>
      <c r="J666" s="2"/>
    </row>
    <row r="667" ht="14.25" customHeight="1">
      <c r="D667" s="2"/>
      <c r="F667" s="2"/>
      <c r="H667" s="2"/>
      <c r="J667" s="2"/>
    </row>
    <row r="668" ht="14.25" customHeight="1">
      <c r="D668" s="2"/>
      <c r="F668" s="2"/>
      <c r="H668" s="2"/>
      <c r="J668" s="2"/>
    </row>
    <row r="669" ht="14.25" customHeight="1">
      <c r="D669" s="2"/>
      <c r="F669" s="2"/>
      <c r="H669" s="2"/>
      <c r="J669" s="2"/>
    </row>
    <row r="670" ht="14.25" customHeight="1">
      <c r="D670" s="2"/>
      <c r="F670" s="2"/>
      <c r="H670" s="2"/>
      <c r="J670" s="2"/>
    </row>
    <row r="671" ht="14.25" customHeight="1">
      <c r="D671" s="2"/>
      <c r="F671" s="2"/>
      <c r="H671" s="2"/>
      <c r="J671" s="2"/>
    </row>
    <row r="672" ht="14.25" customHeight="1">
      <c r="D672" s="2"/>
      <c r="F672" s="2"/>
      <c r="H672" s="2"/>
      <c r="J672" s="2"/>
    </row>
    <row r="673" ht="14.25" customHeight="1">
      <c r="D673" s="2"/>
      <c r="F673" s="2"/>
      <c r="H673" s="2"/>
      <c r="J673" s="2"/>
    </row>
    <row r="674" ht="14.25" customHeight="1">
      <c r="D674" s="2"/>
      <c r="F674" s="2"/>
      <c r="H674" s="2"/>
      <c r="J674" s="2"/>
    </row>
    <row r="675" ht="14.25" customHeight="1">
      <c r="D675" s="2"/>
      <c r="F675" s="2"/>
      <c r="H675" s="2"/>
      <c r="J675" s="2"/>
    </row>
    <row r="676" ht="14.25" customHeight="1">
      <c r="D676" s="2"/>
      <c r="F676" s="2"/>
      <c r="H676" s="2"/>
      <c r="J676" s="2"/>
    </row>
    <row r="677" ht="14.25" customHeight="1">
      <c r="D677" s="2"/>
      <c r="F677" s="2"/>
      <c r="H677" s="2"/>
      <c r="J677" s="2"/>
    </row>
    <row r="678" ht="14.25" customHeight="1">
      <c r="D678" s="2"/>
      <c r="F678" s="2"/>
      <c r="H678" s="2"/>
      <c r="J678" s="2"/>
    </row>
    <row r="679" ht="14.25" customHeight="1">
      <c r="D679" s="2"/>
      <c r="F679" s="2"/>
      <c r="H679" s="2"/>
      <c r="J679" s="2"/>
    </row>
    <row r="680" ht="14.25" customHeight="1">
      <c r="D680" s="2"/>
      <c r="F680" s="2"/>
      <c r="H680" s="2"/>
      <c r="J680" s="2"/>
    </row>
    <row r="681" ht="14.25" customHeight="1">
      <c r="D681" s="2"/>
      <c r="F681" s="2"/>
      <c r="H681" s="2"/>
      <c r="J681" s="2"/>
    </row>
    <row r="682" ht="14.25" customHeight="1">
      <c r="D682" s="2"/>
      <c r="F682" s="2"/>
      <c r="H682" s="2"/>
      <c r="J682" s="2"/>
    </row>
    <row r="683" ht="14.25" customHeight="1">
      <c r="D683" s="2"/>
      <c r="F683" s="2"/>
      <c r="H683" s="2"/>
      <c r="J683" s="2"/>
    </row>
    <row r="684" ht="14.25" customHeight="1">
      <c r="D684" s="2"/>
      <c r="F684" s="2"/>
      <c r="H684" s="2"/>
      <c r="J684" s="2"/>
    </row>
    <row r="685" ht="14.25" customHeight="1">
      <c r="D685" s="2"/>
      <c r="F685" s="2"/>
      <c r="H685" s="2"/>
      <c r="J685" s="2"/>
    </row>
    <row r="686" ht="14.25" customHeight="1">
      <c r="D686" s="2"/>
      <c r="F686" s="2"/>
      <c r="H686" s="2"/>
      <c r="J686" s="2"/>
    </row>
    <row r="687" ht="14.25" customHeight="1">
      <c r="D687" s="2"/>
      <c r="F687" s="2"/>
      <c r="H687" s="2"/>
      <c r="J687" s="2"/>
    </row>
    <row r="688" ht="14.25" customHeight="1">
      <c r="D688" s="2"/>
      <c r="F688" s="2"/>
      <c r="H688" s="2"/>
      <c r="J688" s="2"/>
    </row>
    <row r="689" ht="14.25" customHeight="1">
      <c r="D689" s="2"/>
      <c r="F689" s="2"/>
      <c r="H689" s="2"/>
      <c r="J689" s="2"/>
    </row>
    <row r="690" ht="14.25" customHeight="1">
      <c r="D690" s="2"/>
      <c r="F690" s="2"/>
      <c r="H690" s="2"/>
      <c r="J690" s="2"/>
    </row>
    <row r="691" ht="14.25" customHeight="1">
      <c r="D691" s="2"/>
      <c r="F691" s="2"/>
      <c r="H691" s="2"/>
      <c r="J691" s="2"/>
    </row>
    <row r="692" ht="14.25" customHeight="1">
      <c r="D692" s="2"/>
      <c r="F692" s="2"/>
      <c r="H692" s="2"/>
      <c r="J692" s="2"/>
    </row>
    <row r="693" ht="14.25" customHeight="1">
      <c r="D693" s="2"/>
      <c r="F693" s="2"/>
      <c r="H693" s="2"/>
      <c r="J693" s="2"/>
    </row>
    <row r="694" ht="14.25" customHeight="1">
      <c r="D694" s="2"/>
      <c r="F694" s="2"/>
      <c r="H694" s="2"/>
      <c r="J694" s="2"/>
    </row>
    <row r="695" ht="14.25" customHeight="1">
      <c r="D695" s="2"/>
      <c r="F695" s="2"/>
      <c r="H695" s="2"/>
      <c r="J695" s="2"/>
    </row>
    <row r="696" ht="14.25" customHeight="1">
      <c r="D696" s="2"/>
      <c r="F696" s="2"/>
      <c r="H696" s="2"/>
      <c r="J696" s="2"/>
    </row>
    <row r="697" ht="14.25" customHeight="1">
      <c r="D697" s="2"/>
      <c r="F697" s="2"/>
      <c r="H697" s="2"/>
      <c r="J697" s="2"/>
    </row>
    <row r="698" ht="14.25" customHeight="1">
      <c r="D698" s="2"/>
      <c r="F698" s="2"/>
      <c r="H698" s="2"/>
      <c r="J698" s="2"/>
    </row>
    <row r="699" ht="14.25" customHeight="1">
      <c r="D699" s="2"/>
      <c r="F699" s="2"/>
      <c r="H699" s="2"/>
      <c r="J699" s="2"/>
    </row>
    <row r="700" ht="14.25" customHeight="1">
      <c r="D700" s="2"/>
      <c r="F700" s="2"/>
      <c r="H700" s="2"/>
      <c r="J700" s="2"/>
    </row>
    <row r="701" ht="14.25" customHeight="1">
      <c r="D701" s="2"/>
      <c r="F701" s="2"/>
      <c r="H701" s="2"/>
      <c r="J701" s="2"/>
    </row>
    <row r="702" ht="14.25" customHeight="1">
      <c r="D702" s="2"/>
      <c r="F702" s="2"/>
      <c r="H702" s="2"/>
      <c r="J702" s="2"/>
    </row>
    <row r="703" ht="14.25" customHeight="1">
      <c r="D703" s="2"/>
      <c r="F703" s="2"/>
      <c r="H703" s="2"/>
      <c r="J703" s="2"/>
    </row>
    <row r="704" ht="14.25" customHeight="1">
      <c r="D704" s="2"/>
      <c r="F704" s="2"/>
      <c r="H704" s="2"/>
      <c r="J704" s="2"/>
    </row>
    <row r="705" ht="14.25" customHeight="1">
      <c r="D705" s="2"/>
      <c r="F705" s="2"/>
      <c r="H705" s="2"/>
      <c r="J705" s="2"/>
    </row>
    <row r="706" ht="14.25" customHeight="1">
      <c r="D706" s="2"/>
      <c r="F706" s="2"/>
      <c r="H706" s="2"/>
      <c r="J706" s="2"/>
    </row>
    <row r="707" ht="14.25" customHeight="1">
      <c r="D707" s="2"/>
      <c r="F707" s="2"/>
      <c r="H707" s="2"/>
      <c r="J707" s="2"/>
    </row>
    <row r="708" ht="14.25" customHeight="1">
      <c r="D708" s="2"/>
      <c r="F708" s="2"/>
      <c r="H708" s="2"/>
      <c r="J708" s="2"/>
    </row>
    <row r="709" ht="14.25" customHeight="1">
      <c r="D709" s="2"/>
      <c r="F709" s="2"/>
      <c r="H709" s="2"/>
      <c r="J709" s="2"/>
    </row>
    <row r="710" ht="14.25" customHeight="1">
      <c r="D710" s="2"/>
      <c r="F710" s="2"/>
      <c r="H710" s="2"/>
      <c r="J710" s="2"/>
    </row>
    <row r="711" ht="14.25" customHeight="1">
      <c r="D711" s="2"/>
      <c r="F711" s="2"/>
      <c r="H711" s="2"/>
      <c r="J711" s="2"/>
    </row>
    <row r="712" ht="14.25" customHeight="1">
      <c r="D712" s="2"/>
      <c r="F712" s="2"/>
      <c r="H712" s="2"/>
      <c r="J712" s="2"/>
    </row>
    <row r="713" ht="14.25" customHeight="1">
      <c r="D713" s="2"/>
      <c r="F713" s="2"/>
      <c r="H713" s="2"/>
      <c r="J713" s="2"/>
    </row>
    <row r="714" ht="14.25" customHeight="1">
      <c r="D714" s="2"/>
      <c r="F714" s="2"/>
      <c r="H714" s="2"/>
      <c r="J714" s="2"/>
    </row>
    <row r="715" ht="14.25" customHeight="1">
      <c r="D715" s="2"/>
      <c r="F715" s="2"/>
      <c r="H715" s="2"/>
      <c r="J715" s="2"/>
    </row>
    <row r="716" ht="14.25" customHeight="1">
      <c r="D716" s="2"/>
      <c r="F716" s="2"/>
      <c r="H716" s="2"/>
      <c r="J716" s="2"/>
    </row>
    <row r="717" ht="14.25" customHeight="1">
      <c r="D717" s="2"/>
      <c r="F717" s="2"/>
      <c r="H717" s="2"/>
      <c r="J717" s="2"/>
    </row>
    <row r="718" ht="14.25" customHeight="1">
      <c r="D718" s="2"/>
      <c r="F718" s="2"/>
      <c r="H718" s="2"/>
      <c r="J718" s="2"/>
    </row>
    <row r="719" ht="14.25" customHeight="1">
      <c r="D719" s="2"/>
      <c r="F719" s="2"/>
      <c r="H719" s="2"/>
      <c r="J719" s="2"/>
    </row>
    <row r="720" ht="14.25" customHeight="1">
      <c r="D720" s="2"/>
      <c r="F720" s="2"/>
      <c r="H720" s="2"/>
      <c r="J720" s="2"/>
    </row>
    <row r="721" ht="14.25" customHeight="1">
      <c r="D721" s="2"/>
      <c r="F721" s="2"/>
      <c r="H721" s="2"/>
      <c r="J721" s="2"/>
    </row>
    <row r="722" ht="14.25" customHeight="1">
      <c r="D722" s="2"/>
      <c r="F722" s="2"/>
      <c r="H722" s="2"/>
      <c r="J722" s="2"/>
    </row>
    <row r="723" ht="14.25" customHeight="1">
      <c r="D723" s="2"/>
      <c r="F723" s="2"/>
      <c r="H723" s="2"/>
      <c r="J723" s="2"/>
    </row>
    <row r="724" ht="14.25" customHeight="1">
      <c r="D724" s="2"/>
      <c r="F724" s="2"/>
      <c r="H724" s="2"/>
      <c r="J724" s="2"/>
    </row>
    <row r="725" ht="14.25" customHeight="1">
      <c r="D725" s="2"/>
      <c r="F725" s="2"/>
      <c r="H725" s="2"/>
      <c r="J725" s="2"/>
    </row>
    <row r="726" ht="14.25" customHeight="1">
      <c r="D726" s="2"/>
      <c r="F726" s="2"/>
      <c r="H726" s="2"/>
      <c r="J726" s="2"/>
    </row>
    <row r="727" ht="14.25" customHeight="1">
      <c r="D727" s="2"/>
      <c r="F727" s="2"/>
      <c r="H727" s="2"/>
      <c r="J727" s="2"/>
    </row>
    <row r="728" ht="14.25" customHeight="1">
      <c r="D728" s="2"/>
      <c r="F728" s="2"/>
      <c r="H728" s="2"/>
      <c r="J728" s="2"/>
    </row>
    <row r="729" ht="14.25" customHeight="1">
      <c r="D729" s="2"/>
      <c r="F729" s="2"/>
      <c r="H729" s="2"/>
      <c r="J729" s="2"/>
    </row>
    <row r="730" ht="14.25" customHeight="1">
      <c r="D730" s="2"/>
      <c r="F730" s="2"/>
      <c r="H730" s="2"/>
      <c r="J730" s="2"/>
    </row>
    <row r="731" ht="14.25" customHeight="1">
      <c r="D731" s="2"/>
      <c r="F731" s="2"/>
      <c r="H731" s="2"/>
      <c r="J731" s="2"/>
    </row>
    <row r="732" ht="14.25" customHeight="1">
      <c r="D732" s="2"/>
      <c r="F732" s="2"/>
      <c r="H732" s="2"/>
      <c r="J732" s="2"/>
    </row>
    <row r="733" ht="14.25" customHeight="1">
      <c r="D733" s="2"/>
      <c r="F733" s="2"/>
      <c r="H733" s="2"/>
      <c r="J733" s="2"/>
    </row>
    <row r="734" ht="14.25" customHeight="1">
      <c r="D734" s="2"/>
      <c r="F734" s="2"/>
      <c r="H734" s="2"/>
      <c r="J734" s="2"/>
    </row>
    <row r="735" ht="14.25" customHeight="1">
      <c r="D735" s="2"/>
      <c r="F735" s="2"/>
      <c r="H735" s="2"/>
      <c r="J735" s="2"/>
    </row>
    <row r="736" ht="14.25" customHeight="1">
      <c r="D736" s="2"/>
      <c r="F736" s="2"/>
      <c r="H736" s="2"/>
      <c r="J736" s="2"/>
    </row>
    <row r="737" ht="14.25" customHeight="1">
      <c r="D737" s="2"/>
      <c r="F737" s="2"/>
      <c r="H737" s="2"/>
      <c r="J737" s="2"/>
    </row>
    <row r="738" ht="14.25" customHeight="1">
      <c r="D738" s="2"/>
      <c r="F738" s="2"/>
      <c r="H738" s="2"/>
      <c r="J738" s="2"/>
    </row>
    <row r="739" ht="14.25" customHeight="1">
      <c r="D739" s="2"/>
      <c r="F739" s="2"/>
      <c r="H739" s="2"/>
      <c r="J739" s="2"/>
    </row>
    <row r="740" ht="14.25" customHeight="1">
      <c r="D740" s="2"/>
      <c r="F740" s="2"/>
      <c r="H740" s="2"/>
      <c r="J740" s="2"/>
    </row>
    <row r="741" ht="14.25" customHeight="1">
      <c r="D741" s="2"/>
      <c r="F741" s="2"/>
      <c r="H741" s="2"/>
      <c r="J741" s="2"/>
    </row>
    <row r="742" ht="14.25" customHeight="1">
      <c r="D742" s="2"/>
      <c r="F742" s="2"/>
      <c r="H742" s="2"/>
      <c r="J742" s="2"/>
    </row>
    <row r="743" ht="14.25" customHeight="1">
      <c r="D743" s="2"/>
      <c r="F743" s="2"/>
      <c r="H743" s="2"/>
      <c r="J743" s="2"/>
    </row>
    <row r="744" ht="14.25" customHeight="1">
      <c r="D744" s="2"/>
      <c r="F744" s="2"/>
      <c r="H744" s="2"/>
      <c r="J744" s="2"/>
    </row>
    <row r="745" ht="14.25" customHeight="1">
      <c r="D745" s="2"/>
      <c r="F745" s="2"/>
      <c r="H745" s="2"/>
      <c r="J745" s="2"/>
    </row>
    <row r="746" ht="14.25" customHeight="1">
      <c r="D746" s="2"/>
      <c r="F746" s="2"/>
      <c r="H746" s="2"/>
      <c r="J746" s="2"/>
    </row>
    <row r="747" ht="14.25" customHeight="1">
      <c r="D747" s="2"/>
      <c r="F747" s="2"/>
      <c r="H747" s="2"/>
      <c r="J747" s="2"/>
    </row>
    <row r="748" ht="14.25" customHeight="1">
      <c r="D748" s="2"/>
      <c r="F748" s="2"/>
      <c r="H748" s="2"/>
      <c r="J748" s="2"/>
    </row>
    <row r="749" ht="14.25" customHeight="1">
      <c r="D749" s="2"/>
      <c r="F749" s="2"/>
      <c r="H749" s="2"/>
      <c r="J749" s="2"/>
    </row>
    <row r="750" ht="14.25" customHeight="1">
      <c r="D750" s="2"/>
      <c r="F750" s="2"/>
      <c r="H750" s="2"/>
      <c r="J750" s="2"/>
    </row>
    <row r="751" ht="14.25" customHeight="1">
      <c r="D751" s="2"/>
      <c r="F751" s="2"/>
      <c r="H751" s="2"/>
      <c r="J751" s="2"/>
    </row>
    <row r="752" ht="14.25" customHeight="1">
      <c r="D752" s="2"/>
      <c r="F752" s="2"/>
      <c r="H752" s="2"/>
      <c r="J752" s="2"/>
    </row>
    <row r="753" ht="14.25" customHeight="1">
      <c r="D753" s="2"/>
      <c r="F753" s="2"/>
      <c r="H753" s="2"/>
      <c r="J753" s="2"/>
    </row>
    <row r="754" ht="14.25" customHeight="1">
      <c r="D754" s="2"/>
      <c r="F754" s="2"/>
      <c r="H754" s="2"/>
      <c r="J754" s="2"/>
    </row>
    <row r="755" ht="14.25" customHeight="1">
      <c r="D755" s="2"/>
      <c r="F755" s="2"/>
      <c r="H755" s="2"/>
      <c r="J755" s="2"/>
    </row>
    <row r="756" ht="14.25" customHeight="1">
      <c r="D756" s="2"/>
      <c r="F756" s="2"/>
      <c r="H756" s="2"/>
      <c r="J756" s="2"/>
    </row>
    <row r="757" ht="14.25" customHeight="1">
      <c r="D757" s="2"/>
      <c r="F757" s="2"/>
      <c r="H757" s="2"/>
      <c r="J757" s="2"/>
    </row>
    <row r="758" ht="14.25" customHeight="1">
      <c r="D758" s="2"/>
      <c r="F758" s="2"/>
      <c r="H758" s="2"/>
      <c r="J758" s="2"/>
    </row>
    <row r="759" ht="14.25" customHeight="1">
      <c r="D759" s="2"/>
      <c r="F759" s="2"/>
      <c r="H759" s="2"/>
      <c r="J759" s="2"/>
    </row>
    <row r="760" ht="14.25" customHeight="1">
      <c r="D760" s="2"/>
      <c r="F760" s="2"/>
      <c r="H760" s="2"/>
      <c r="J760" s="2"/>
    </row>
    <row r="761" ht="14.25" customHeight="1">
      <c r="D761" s="2"/>
      <c r="F761" s="2"/>
      <c r="H761" s="2"/>
      <c r="J761" s="2"/>
    </row>
    <row r="762" ht="14.25" customHeight="1">
      <c r="D762" s="2"/>
      <c r="F762" s="2"/>
      <c r="H762" s="2"/>
      <c r="J762" s="2"/>
    </row>
    <row r="763" ht="14.25" customHeight="1">
      <c r="D763" s="2"/>
      <c r="F763" s="2"/>
      <c r="H763" s="2"/>
      <c r="J763" s="2"/>
    </row>
    <row r="764" ht="14.25" customHeight="1">
      <c r="D764" s="2"/>
      <c r="F764" s="2"/>
      <c r="H764" s="2"/>
      <c r="J764" s="2"/>
    </row>
    <row r="765" ht="14.25" customHeight="1">
      <c r="D765" s="2"/>
      <c r="F765" s="2"/>
      <c r="H765" s="2"/>
      <c r="J765" s="2"/>
    </row>
    <row r="766" ht="14.25" customHeight="1">
      <c r="D766" s="2"/>
      <c r="F766" s="2"/>
      <c r="H766" s="2"/>
      <c r="J766" s="2"/>
    </row>
    <row r="767" ht="14.25" customHeight="1">
      <c r="D767" s="2"/>
      <c r="F767" s="2"/>
      <c r="H767" s="2"/>
      <c r="J767" s="2"/>
    </row>
    <row r="768" ht="14.25" customHeight="1">
      <c r="D768" s="2"/>
      <c r="F768" s="2"/>
      <c r="H768" s="2"/>
      <c r="J768" s="2"/>
    </row>
    <row r="769" ht="14.25" customHeight="1">
      <c r="D769" s="2"/>
      <c r="F769" s="2"/>
      <c r="H769" s="2"/>
      <c r="J769" s="2"/>
    </row>
    <row r="770" ht="14.25" customHeight="1">
      <c r="D770" s="2"/>
      <c r="F770" s="2"/>
      <c r="H770" s="2"/>
      <c r="J770" s="2"/>
    </row>
    <row r="771" ht="14.25" customHeight="1">
      <c r="D771" s="2"/>
      <c r="F771" s="2"/>
      <c r="H771" s="2"/>
      <c r="J771" s="2"/>
    </row>
    <row r="772" ht="14.25" customHeight="1">
      <c r="D772" s="2"/>
      <c r="F772" s="2"/>
      <c r="H772" s="2"/>
      <c r="J772" s="2"/>
    </row>
    <row r="773" ht="14.25" customHeight="1">
      <c r="D773" s="2"/>
      <c r="F773" s="2"/>
      <c r="H773" s="2"/>
      <c r="J773" s="2"/>
    </row>
    <row r="774" ht="14.25" customHeight="1">
      <c r="D774" s="2"/>
      <c r="F774" s="2"/>
      <c r="H774" s="2"/>
      <c r="J774" s="2"/>
    </row>
    <row r="775" ht="14.25" customHeight="1">
      <c r="D775" s="2"/>
      <c r="F775" s="2"/>
      <c r="H775" s="2"/>
      <c r="J775" s="2"/>
    </row>
    <row r="776" ht="14.25" customHeight="1">
      <c r="D776" s="2"/>
      <c r="F776" s="2"/>
      <c r="H776" s="2"/>
      <c r="J776" s="2"/>
    </row>
    <row r="777" ht="14.25" customHeight="1">
      <c r="D777" s="2"/>
      <c r="F777" s="2"/>
      <c r="H777" s="2"/>
      <c r="J777" s="2"/>
    </row>
    <row r="778" ht="14.25" customHeight="1">
      <c r="D778" s="2"/>
      <c r="F778" s="2"/>
      <c r="H778" s="2"/>
      <c r="J778" s="2"/>
    </row>
    <row r="779" ht="14.25" customHeight="1">
      <c r="D779" s="2"/>
      <c r="F779" s="2"/>
      <c r="H779" s="2"/>
      <c r="J779" s="2"/>
    </row>
    <row r="780" ht="14.25" customHeight="1">
      <c r="D780" s="2"/>
      <c r="F780" s="2"/>
      <c r="H780" s="2"/>
      <c r="J780" s="2"/>
    </row>
    <row r="781" ht="14.25" customHeight="1">
      <c r="D781" s="2"/>
      <c r="F781" s="2"/>
      <c r="H781" s="2"/>
      <c r="J781" s="2"/>
    </row>
    <row r="782" ht="14.25" customHeight="1">
      <c r="D782" s="2"/>
      <c r="F782" s="2"/>
      <c r="H782" s="2"/>
      <c r="J782" s="2"/>
    </row>
    <row r="783" ht="14.25" customHeight="1">
      <c r="D783" s="2"/>
      <c r="F783" s="2"/>
      <c r="H783" s="2"/>
      <c r="J783" s="2"/>
    </row>
    <row r="784" ht="14.25" customHeight="1">
      <c r="D784" s="2"/>
      <c r="F784" s="2"/>
      <c r="H784" s="2"/>
      <c r="J784" s="2"/>
    </row>
    <row r="785" ht="14.25" customHeight="1">
      <c r="D785" s="2"/>
      <c r="F785" s="2"/>
      <c r="H785" s="2"/>
      <c r="J785" s="2"/>
    </row>
    <row r="786" ht="14.25" customHeight="1">
      <c r="D786" s="2"/>
      <c r="F786" s="2"/>
      <c r="H786" s="2"/>
      <c r="J786" s="2"/>
    </row>
    <row r="787" ht="14.25" customHeight="1">
      <c r="D787" s="2"/>
      <c r="F787" s="2"/>
      <c r="H787" s="2"/>
      <c r="J787" s="2"/>
    </row>
    <row r="788" ht="14.25" customHeight="1">
      <c r="D788" s="2"/>
      <c r="F788" s="2"/>
      <c r="H788" s="2"/>
      <c r="J788" s="2"/>
    </row>
    <row r="789" ht="14.25" customHeight="1">
      <c r="D789" s="2"/>
      <c r="F789" s="2"/>
      <c r="H789" s="2"/>
      <c r="J789" s="2"/>
    </row>
    <row r="790" ht="14.25" customHeight="1">
      <c r="D790" s="2"/>
      <c r="F790" s="2"/>
      <c r="H790" s="2"/>
      <c r="J790" s="2"/>
    </row>
    <row r="791" ht="14.25" customHeight="1">
      <c r="D791" s="2"/>
      <c r="F791" s="2"/>
      <c r="H791" s="2"/>
      <c r="J791" s="2"/>
    </row>
    <row r="792" ht="14.25" customHeight="1">
      <c r="D792" s="2"/>
      <c r="F792" s="2"/>
      <c r="H792" s="2"/>
      <c r="J792" s="2"/>
    </row>
    <row r="793" ht="14.25" customHeight="1">
      <c r="D793" s="2"/>
      <c r="F793" s="2"/>
      <c r="H793" s="2"/>
      <c r="J793" s="2"/>
    </row>
    <row r="794" ht="14.25" customHeight="1">
      <c r="D794" s="2"/>
      <c r="F794" s="2"/>
      <c r="H794" s="2"/>
      <c r="J794" s="2"/>
    </row>
    <row r="795" ht="14.25" customHeight="1">
      <c r="D795" s="2"/>
      <c r="F795" s="2"/>
      <c r="H795" s="2"/>
      <c r="J795" s="2"/>
    </row>
    <row r="796" ht="14.25" customHeight="1">
      <c r="D796" s="2"/>
      <c r="F796" s="2"/>
      <c r="H796" s="2"/>
      <c r="J796" s="2"/>
    </row>
    <row r="797" ht="14.25" customHeight="1">
      <c r="D797" s="2"/>
      <c r="F797" s="2"/>
      <c r="H797" s="2"/>
      <c r="J797" s="2"/>
    </row>
    <row r="798" ht="14.25" customHeight="1">
      <c r="D798" s="2"/>
      <c r="F798" s="2"/>
      <c r="H798" s="2"/>
      <c r="J798" s="2"/>
    </row>
    <row r="799" ht="14.25" customHeight="1">
      <c r="D799" s="2"/>
      <c r="F799" s="2"/>
      <c r="H799" s="2"/>
      <c r="J799" s="2"/>
    </row>
    <row r="800" ht="14.25" customHeight="1">
      <c r="D800" s="2"/>
      <c r="F800" s="2"/>
      <c r="H800" s="2"/>
      <c r="J800" s="2"/>
    </row>
    <row r="801" ht="14.25" customHeight="1">
      <c r="D801" s="2"/>
      <c r="F801" s="2"/>
      <c r="H801" s="2"/>
      <c r="J801" s="2"/>
    </row>
    <row r="802" ht="14.25" customHeight="1">
      <c r="D802" s="2"/>
      <c r="F802" s="2"/>
      <c r="H802" s="2"/>
      <c r="J802" s="2"/>
    </row>
    <row r="803" ht="14.25" customHeight="1">
      <c r="D803" s="2"/>
      <c r="F803" s="2"/>
      <c r="H803" s="2"/>
      <c r="J803" s="2"/>
    </row>
    <row r="804" ht="14.25" customHeight="1">
      <c r="D804" s="2"/>
      <c r="F804" s="2"/>
      <c r="H804" s="2"/>
      <c r="J804" s="2"/>
    </row>
    <row r="805" ht="14.25" customHeight="1">
      <c r="D805" s="2"/>
      <c r="F805" s="2"/>
      <c r="H805" s="2"/>
      <c r="J805" s="2"/>
    </row>
    <row r="806" ht="14.25" customHeight="1">
      <c r="D806" s="2"/>
      <c r="F806" s="2"/>
      <c r="H806" s="2"/>
      <c r="J806" s="2"/>
    </row>
    <row r="807" ht="14.25" customHeight="1">
      <c r="D807" s="2"/>
      <c r="F807" s="2"/>
      <c r="H807" s="2"/>
      <c r="J807" s="2"/>
    </row>
    <row r="808" ht="14.25" customHeight="1">
      <c r="D808" s="2"/>
      <c r="F808" s="2"/>
      <c r="H808" s="2"/>
      <c r="J808" s="2"/>
    </row>
    <row r="809" ht="14.25" customHeight="1">
      <c r="D809" s="2"/>
      <c r="F809" s="2"/>
      <c r="H809" s="2"/>
      <c r="J809" s="2"/>
    </row>
    <row r="810" ht="14.25" customHeight="1">
      <c r="D810" s="2"/>
      <c r="F810" s="2"/>
      <c r="H810" s="2"/>
      <c r="J810" s="2"/>
    </row>
    <row r="811" ht="14.25" customHeight="1">
      <c r="D811" s="2"/>
      <c r="F811" s="2"/>
      <c r="H811" s="2"/>
      <c r="J811" s="2"/>
    </row>
    <row r="812" ht="14.25" customHeight="1">
      <c r="D812" s="2"/>
      <c r="F812" s="2"/>
      <c r="H812" s="2"/>
      <c r="J812" s="2"/>
    </row>
    <row r="813" ht="14.25" customHeight="1">
      <c r="D813" s="2"/>
      <c r="F813" s="2"/>
      <c r="H813" s="2"/>
      <c r="J813" s="2"/>
    </row>
    <row r="814" ht="14.25" customHeight="1">
      <c r="D814" s="2"/>
      <c r="F814" s="2"/>
      <c r="H814" s="2"/>
      <c r="J814" s="2"/>
    </row>
    <row r="815" ht="14.25" customHeight="1">
      <c r="D815" s="2"/>
      <c r="F815" s="2"/>
      <c r="H815" s="2"/>
      <c r="J815" s="2"/>
    </row>
    <row r="816" ht="14.25" customHeight="1">
      <c r="D816" s="2"/>
      <c r="F816" s="2"/>
      <c r="H816" s="2"/>
      <c r="J816" s="2"/>
    </row>
    <row r="817" ht="14.25" customHeight="1">
      <c r="D817" s="2"/>
      <c r="F817" s="2"/>
      <c r="H817" s="2"/>
      <c r="J817" s="2"/>
    </row>
    <row r="818" ht="14.25" customHeight="1">
      <c r="D818" s="2"/>
      <c r="F818" s="2"/>
      <c r="H818" s="2"/>
      <c r="J818" s="2"/>
    </row>
    <row r="819" ht="14.25" customHeight="1">
      <c r="D819" s="2"/>
      <c r="F819" s="2"/>
      <c r="H819" s="2"/>
      <c r="J819" s="2"/>
    </row>
    <row r="820" ht="14.25" customHeight="1">
      <c r="D820" s="2"/>
      <c r="F820" s="2"/>
      <c r="H820" s="2"/>
      <c r="J820" s="2"/>
    </row>
    <row r="821" ht="14.25" customHeight="1">
      <c r="D821" s="2"/>
      <c r="F821" s="2"/>
      <c r="H821" s="2"/>
      <c r="J821" s="2"/>
    </row>
    <row r="822" ht="14.25" customHeight="1">
      <c r="D822" s="2"/>
      <c r="F822" s="2"/>
      <c r="H822" s="2"/>
      <c r="J822" s="2"/>
    </row>
    <row r="823" ht="14.25" customHeight="1">
      <c r="D823" s="2"/>
      <c r="F823" s="2"/>
      <c r="H823" s="2"/>
      <c r="J823" s="2"/>
    </row>
    <row r="824" ht="14.25" customHeight="1">
      <c r="D824" s="2"/>
      <c r="F824" s="2"/>
      <c r="H824" s="2"/>
      <c r="J824" s="2"/>
    </row>
    <row r="825" ht="14.25" customHeight="1">
      <c r="D825" s="2"/>
      <c r="F825" s="2"/>
      <c r="H825" s="2"/>
      <c r="J825" s="2"/>
    </row>
    <row r="826" ht="14.25" customHeight="1">
      <c r="D826" s="2"/>
      <c r="F826" s="2"/>
      <c r="H826" s="2"/>
      <c r="J826" s="2"/>
    </row>
    <row r="827" ht="14.25" customHeight="1">
      <c r="D827" s="2"/>
      <c r="F827" s="2"/>
      <c r="H827" s="2"/>
      <c r="J827" s="2"/>
    </row>
    <row r="828" ht="14.25" customHeight="1">
      <c r="D828" s="2"/>
      <c r="F828" s="2"/>
      <c r="H828" s="2"/>
      <c r="J828" s="2"/>
    </row>
    <row r="829" ht="14.25" customHeight="1">
      <c r="D829" s="2"/>
      <c r="F829" s="2"/>
      <c r="H829" s="2"/>
      <c r="J829" s="2"/>
    </row>
    <row r="830" ht="14.25" customHeight="1">
      <c r="D830" s="2"/>
      <c r="F830" s="2"/>
      <c r="H830" s="2"/>
      <c r="J830" s="2"/>
    </row>
    <row r="831" ht="14.25" customHeight="1">
      <c r="D831" s="2"/>
      <c r="F831" s="2"/>
      <c r="H831" s="2"/>
      <c r="J831" s="2"/>
    </row>
    <row r="832" ht="14.25" customHeight="1">
      <c r="D832" s="2"/>
      <c r="F832" s="2"/>
      <c r="H832" s="2"/>
      <c r="J832" s="2"/>
    </row>
    <row r="833" ht="14.25" customHeight="1">
      <c r="D833" s="2"/>
      <c r="F833" s="2"/>
      <c r="H833" s="2"/>
      <c r="J833" s="2"/>
    </row>
    <row r="834" ht="14.25" customHeight="1">
      <c r="D834" s="2"/>
      <c r="F834" s="2"/>
      <c r="H834" s="2"/>
      <c r="J834" s="2"/>
    </row>
    <row r="835" ht="14.25" customHeight="1">
      <c r="D835" s="2"/>
      <c r="F835" s="2"/>
      <c r="H835" s="2"/>
      <c r="J835" s="2"/>
    </row>
    <row r="836" ht="14.25" customHeight="1">
      <c r="D836" s="2"/>
      <c r="F836" s="2"/>
      <c r="H836" s="2"/>
      <c r="J836" s="2"/>
    </row>
    <row r="837" ht="14.25" customHeight="1">
      <c r="D837" s="2"/>
      <c r="F837" s="2"/>
      <c r="H837" s="2"/>
      <c r="J837" s="2"/>
    </row>
    <row r="838" ht="14.25" customHeight="1">
      <c r="D838" s="2"/>
      <c r="F838" s="2"/>
      <c r="H838" s="2"/>
      <c r="J838" s="2"/>
    </row>
    <row r="839" ht="14.25" customHeight="1">
      <c r="D839" s="2"/>
      <c r="F839" s="2"/>
      <c r="H839" s="2"/>
      <c r="J839" s="2"/>
    </row>
    <row r="840" ht="14.25" customHeight="1">
      <c r="D840" s="2"/>
      <c r="F840" s="2"/>
      <c r="H840" s="2"/>
      <c r="J840" s="2"/>
    </row>
    <row r="841" ht="14.25" customHeight="1">
      <c r="D841" s="2"/>
      <c r="F841" s="2"/>
      <c r="H841" s="2"/>
      <c r="J841" s="2"/>
    </row>
    <row r="842" ht="14.25" customHeight="1">
      <c r="D842" s="2"/>
      <c r="F842" s="2"/>
      <c r="H842" s="2"/>
      <c r="J842" s="2"/>
    </row>
    <row r="843" ht="14.25" customHeight="1">
      <c r="D843" s="2"/>
      <c r="F843" s="2"/>
      <c r="H843" s="2"/>
      <c r="J843" s="2"/>
    </row>
    <row r="844" ht="14.25" customHeight="1">
      <c r="D844" s="2"/>
      <c r="F844" s="2"/>
      <c r="H844" s="2"/>
      <c r="J844" s="2"/>
    </row>
    <row r="845" ht="14.25" customHeight="1">
      <c r="D845" s="2"/>
      <c r="F845" s="2"/>
      <c r="H845" s="2"/>
      <c r="J845" s="2"/>
    </row>
    <row r="846" ht="14.25" customHeight="1">
      <c r="D846" s="2"/>
      <c r="F846" s="2"/>
      <c r="H846" s="2"/>
      <c r="J846" s="2"/>
    </row>
    <row r="847" ht="14.25" customHeight="1">
      <c r="D847" s="2"/>
      <c r="F847" s="2"/>
      <c r="H847" s="2"/>
      <c r="J847" s="2"/>
    </row>
    <row r="848" ht="14.25" customHeight="1">
      <c r="D848" s="2"/>
      <c r="F848" s="2"/>
      <c r="H848" s="2"/>
      <c r="J848" s="2"/>
    </row>
    <row r="849" ht="14.25" customHeight="1">
      <c r="D849" s="2"/>
      <c r="F849" s="2"/>
      <c r="H849" s="2"/>
      <c r="J849" s="2"/>
    </row>
    <row r="850" ht="14.25" customHeight="1">
      <c r="D850" s="2"/>
      <c r="F850" s="2"/>
      <c r="H850" s="2"/>
      <c r="J850" s="2"/>
    </row>
    <row r="851" ht="14.25" customHeight="1">
      <c r="D851" s="2"/>
      <c r="F851" s="2"/>
      <c r="H851" s="2"/>
      <c r="J851" s="2"/>
    </row>
    <row r="852" ht="14.25" customHeight="1">
      <c r="D852" s="2"/>
      <c r="F852" s="2"/>
      <c r="H852" s="2"/>
      <c r="J852" s="2"/>
    </row>
    <row r="853" ht="14.25" customHeight="1">
      <c r="D853" s="2"/>
      <c r="F853" s="2"/>
      <c r="H853" s="2"/>
      <c r="J853" s="2"/>
    </row>
    <row r="854" ht="14.25" customHeight="1">
      <c r="D854" s="2"/>
      <c r="F854" s="2"/>
      <c r="H854" s="2"/>
      <c r="J854" s="2"/>
    </row>
    <row r="855" ht="14.25" customHeight="1">
      <c r="D855" s="2"/>
      <c r="F855" s="2"/>
      <c r="H855" s="2"/>
      <c r="J855" s="2"/>
    </row>
    <row r="856" ht="14.25" customHeight="1">
      <c r="D856" s="2"/>
      <c r="F856" s="2"/>
      <c r="H856" s="2"/>
      <c r="J856" s="2"/>
    </row>
    <row r="857" ht="14.25" customHeight="1">
      <c r="D857" s="2"/>
      <c r="F857" s="2"/>
      <c r="H857" s="2"/>
      <c r="J857" s="2"/>
    </row>
    <row r="858" ht="14.25" customHeight="1">
      <c r="D858" s="2"/>
      <c r="F858" s="2"/>
      <c r="H858" s="2"/>
      <c r="J858" s="2"/>
    </row>
    <row r="859" ht="14.25" customHeight="1">
      <c r="D859" s="2"/>
      <c r="F859" s="2"/>
      <c r="H859" s="2"/>
      <c r="J859" s="2"/>
    </row>
    <row r="860" ht="14.25" customHeight="1">
      <c r="D860" s="2"/>
      <c r="F860" s="2"/>
      <c r="H860" s="2"/>
      <c r="J860" s="2"/>
    </row>
    <row r="861" ht="14.25" customHeight="1">
      <c r="D861" s="2"/>
      <c r="F861" s="2"/>
      <c r="H861" s="2"/>
      <c r="J861" s="2"/>
    </row>
    <row r="862" ht="14.25" customHeight="1">
      <c r="D862" s="2"/>
      <c r="F862" s="2"/>
      <c r="H862" s="2"/>
      <c r="J862" s="2"/>
    </row>
    <row r="863" ht="14.25" customHeight="1">
      <c r="D863" s="2"/>
      <c r="F863" s="2"/>
      <c r="H863" s="2"/>
      <c r="J863" s="2"/>
    </row>
    <row r="864" ht="14.25" customHeight="1">
      <c r="D864" s="2"/>
      <c r="F864" s="2"/>
      <c r="H864" s="2"/>
      <c r="J864" s="2"/>
    </row>
    <row r="865" ht="14.25" customHeight="1">
      <c r="D865" s="2"/>
      <c r="F865" s="2"/>
      <c r="H865" s="2"/>
      <c r="J865" s="2"/>
    </row>
    <row r="866" ht="14.25" customHeight="1">
      <c r="D866" s="2"/>
      <c r="F866" s="2"/>
      <c r="H866" s="2"/>
      <c r="J866" s="2"/>
    </row>
    <row r="867" ht="14.25" customHeight="1">
      <c r="D867" s="2"/>
      <c r="F867" s="2"/>
      <c r="H867" s="2"/>
      <c r="J867" s="2"/>
    </row>
    <row r="868" ht="14.25" customHeight="1">
      <c r="D868" s="2"/>
      <c r="F868" s="2"/>
      <c r="H868" s="2"/>
      <c r="J868" s="2"/>
    </row>
    <row r="869" ht="14.25" customHeight="1">
      <c r="D869" s="2"/>
      <c r="F869" s="2"/>
      <c r="H869" s="2"/>
      <c r="J869" s="2"/>
    </row>
    <row r="870" ht="14.25" customHeight="1">
      <c r="D870" s="2"/>
      <c r="F870" s="2"/>
      <c r="H870" s="2"/>
      <c r="J870" s="2"/>
    </row>
    <row r="871" ht="14.25" customHeight="1">
      <c r="D871" s="2"/>
      <c r="F871" s="2"/>
      <c r="H871" s="2"/>
      <c r="J871" s="2"/>
    </row>
    <row r="872" ht="14.25" customHeight="1">
      <c r="D872" s="2"/>
      <c r="F872" s="2"/>
      <c r="H872" s="2"/>
      <c r="J872" s="2"/>
    </row>
    <row r="873" ht="14.25" customHeight="1">
      <c r="D873" s="2"/>
      <c r="F873" s="2"/>
      <c r="H873" s="2"/>
      <c r="J873" s="2"/>
    </row>
    <row r="874" ht="14.25" customHeight="1">
      <c r="D874" s="2"/>
      <c r="F874" s="2"/>
      <c r="H874" s="2"/>
      <c r="J874" s="2"/>
    </row>
    <row r="875" ht="14.25" customHeight="1">
      <c r="D875" s="2"/>
      <c r="F875" s="2"/>
      <c r="H875" s="2"/>
      <c r="J875" s="2"/>
    </row>
    <row r="876" ht="14.25" customHeight="1">
      <c r="D876" s="2"/>
      <c r="F876" s="2"/>
      <c r="H876" s="2"/>
      <c r="J876" s="2"/>
    </row>
    <row r="877" ht="14.25" customHeight="1">
      <c r="D877" s="2"/>
      <c r="F877" s="2"/>
      <c r="H877" s="2"/>
      <c r="J877" s="2"/>
    </row>
    <row r="878" ht="14.25" customHeight="1">
      <c r="D878" s="2"/>
      <c r="F878" s="2"/>
      <c r="H878" s="2"/>
      <c r="J878" s="2"/>
    </row>
    <row r="879" ht="14.25" customHeight="1">
      <c r="D879" s="2"/>
      <c r="F879" s="2"/>
      <c r="H879" s="2"/>
      <c r="J879" s="2"/>
    </row>
    <row r="880" ht="14.25" customHeight="1">
      <c r="D880" s="2"/>
      <c r="F880" s="2"/>
      <c r="H880" s="2"/>
      <c r="J880" s="2"/>
    </row>
    <row r="881" ht="14.25" customHeight="1">
      <c r="D881" s="2"/>
      <c r="F881" s="2"/>
      <c r="H881" s="2"/>
      <c r="J881" s="2"/>
    </row>
    <row r="882" ht="14.25" customHeight="1">
      <c r="D882" s="2"/>
      <c r="F882" s="2"/>
      <c r="H882" s="2"/>
      <c r="J882" s="2"/>
    </row>
    <row r="883" ht="14.25" customHeight="1">
      <c r="D883" s="2"/>
      <c r="F883" s="2"/>
      <c r="H883" s="2"/>
      <c r="J883" s="2"/>
    </row>
    <row r="884" ht="14.25" customHeight="1">
      <c r="D884" s="2"/>
      <c r="F884" s="2"/>
      <c r="H884" s="2"/>
      <c r="J884" s="2"/>
    </row>
    <row r="885" ht="14.25" customHeight="1">
      <c r="D885" s="2"/>
      <c r="F885" s="2"/>
      <c r="H885" s="2"/>
      <c r="J885" s="2"/>
    </row>
    <row r="886" ht="14.25" customHeight="1">
      <c r="D886" s="2"/>
      <c r="F886" s="2"/>
      <c r="H886" s="2"/>
      <c r="J886" s="2"/>
    </row>
    <row r="887" ht="14.25" customHeight="1">
      <c r="D887" s="2"/>
      <c r="F887" s="2"/>
      <c r="H887" s="2"/>
      <c r="J887" s="2"/>
    </row>
    <row r="888" ht="14.25" customHeight="1">
      <c r="D888" s="2"/>
      <c r="F888" s="2"/>
      <c r="H888" s="2"/>
      <c r="J888" s="2"/>
    </row>
    <row r="889" ht="14.25" customHeight="1">
      <c r="D889" s="2"/>
      <c r="F889" s="2"/>
      <c r="H889" s="2"/>
      <c r="J889" s="2"/>
    </row>
    <row r="890" ht="14.25" customHeight="1">
      <c r="D890" s="2"/>
      <c r="F890" s="2"/>
      <c r="H890" s="2"/>
      <c r="J890" s="2"/>
    </row>
    <row r="891" ht="14.25" customHeight="1">
      <c r="D891" s="2"/>
      <c r="F891" s="2"/>
      <c r="H891" s="2"/>
      <c r="J891" s="2"/>
    </row>
    <row r="892" ht="14.25" customHeight="1">
      <c r="D892" s="2"/>
      <c r="F892" s="2"/>
      <c r="H892" s="2"/>
      <c r="J892" s="2"/>
    </row>
    <row r="893" ht="14.25" customHeight="1">
      <c r="D893" s="2"/>
      <c r="F893" s="2"/>
      <c r="H893" s="2"/>
      <c r="J893" s="2"/>
    </row>
    <row r="894" ht="14.25" customHeight="1">
      <c r="D894" s="2"/>
      <c r="F894" s="2"/>
      <c r="H894" s="2"/>
      <c r="J894" s="2"/>
    </row>
    <row r="895" ht="14.25" customHeight="1">
      <c r="D895" s="2"/>
      <c r="F895" s="2"/>
      <c r="H895" s="2"/>
      <c r="J895" s="2"/>
    </row>
    <row r="896" ht="14.25" customHeight="1">
      <c r="D896" s="2"/>
      <c r="F896" s="2"/>
      <c r="H896" s="2"/>
      <c r="J896" s="2"/>
    </row>
    <row r="897" ht="14.25" customHeight="1">
      <c r="D897" s="2"/>
      <c r="F897" s="2"/>
      <c r="H897" s="2"/>
      <c r="J897" s="2"/>
    </row>
    <row r="898" ht="14.25" customHeight="1">
      <c r="D898" s="2"/>
      <c r="F898" s="2"/>
      <c r="H898" s="2"/>
      <c r="J898" s="2"/>
    </row>
    <row r="899" ht="14.25" customHeight="1">
      <c r="D899" s="2"/>
      <c r="F899" s="2"/>
      <c r="H899" s="2"/>
      <c r="J899" s="2"/>
    </row>
    <row r="900" ht="14.25" customHeight="1">
      <c r="D900" s="2"/>
      <c r="F900" s="2"/>
      <c r="H900" s="2"/>
      <c r="J900" s="2"/>
    </row>
    <row r="901" ht="14.25" customHeight="1">
      <c r="D901" s="2"/>
      <c r="F901" s="2"/>
      <c r="H901" s="2"/>
      <c r="J901" s="2"/>
    </row>
    <row r="902" ht="14.25" customHeight="1">
      <c r="D902" s="2"/>
      <c r="F902" s="2"/>
      <c r="H902" s="2"/>
      <c r="J902" s="2"/>
    </row>
    <row r="903" ht="14.25" customHeight="1">
      <c r="D903" s="2"/>
      <c r="F903" s="2"/>
      <c r="H903" s="2"/>
      <c r="J903" s="2"/>
    </row>
    <row r="904" ht="14.25" customHeight="1">
      <c r="D904" s="2"/>
      <c r="F904" s="2"/>
      <c r="H904" s="2"/>
      <c r="J904" s="2"/>
    </row>
    <row r="905" ht="14.25" customHeight="1">
      <c r="D905" s="2"/>
      <c r="F905" s="2"/>
      <c r="H905" s="2"/>
      <c r="J905" s="2"/>
    </row>
    <row r="906" ht="14.25" customHeight="1">
      <c r="D906" s="2"/>
      <c r="F906" s="2"/>
      <c r="H906" s="2"/>
      <c r="J906" s="2"/>
    </row>
    <row r="907" ht="14.25" customHeight="1">
      <c r="D907" s="2"/>
      <c r="F907" s="2"/>
      <c r="H907" s="2"/>
      <c r="J907" s="2"/>
    </row>
    <row r="908" ht="14.25" customHeight="1">
      <c r="D908" s="2"/>
      <c r="F908" s="2"/>
      <c r="H908" s="2"/>
      <c r="J908" s="2"/>
    </row>
    <row r="909" ht="14.25" customHeight="1">
      <c r="D909" s="2"/>
      <c r="F909" s="2"/>
      <c r="H909" s="2"/>
      <c r="J909" s="2"/>
    </row>
    <row r="910" ht="14.25" customHeight="1">
      <c r="D910" s="2"/>
      <c r="F910" s="2"/>
      <c r="H910" s="2"/>
      <c r="J910" s="2"/>
    </row>
    <row r="911" ht="14.25" customHeight="1">
      <c r="D911" s="2"/>
      <c r="F911" s="2"/>
      <c r="H911" s="2"/>
      <c r="J911" s="2"/>
    </row>
    <row r="912" ht="14.25" customHeight="1">
      <c r="D912" s="2"/>
      <c r="F912" s="2"/>
      <c r="H912" s="2"/>
      <c r="J912" s="2"/>
    </row>
    <row r="913" ht="14.25" customHeight="1">
      <c r="D913" s="2"/>
      <c r="F913" s="2"/>
      <c r="H913" s="2"/>
      <c r="J913" s="2"/>
    </row>
    <row r="914" ht="14.25" customHeight="1">
      <c r="D914" s="2"/>
      <c r="F914" s="2"/>
      <c r="H914" s="2"/>
      <c r="J914" s="2"/>
    </row>
    <row r="915" ht="14.25" customHeight="1">
      <c r="D915" s="2"/>
      <c r="F915" s="2"/>
      <c r="H915" s="2"/>
      <c r="J915" s="2"/>
    </row>
    <row r="916" ht="14.25" customHeight="1">
      <c r="D916" s="2"/>
      <c r="F916" s="2"/>
      <c r="H916" s="2"/>
      <c r="J916" s="2"/>
    </row>
    <row r="917" ht="14.25" customHeight="1">
      <c r="D917" s="2"/>
      <c r="F917" s="2"/>
      <c r="H917" s="2"/>
      <c r="J917" s="2"/>
    </row>
    <row r="918" ht="14.25" customHeight="1">
      <c r="D918" s="2"/>
      <c r="F918" s="2"/>
      <c r="H918" s="2"/>
      <c r="J918" s="2"/>
    </row>
    <row r="919" ht="14.25" customHeight="1">
      <c r="D919" s="2"/>
      <c r="F919" s="2"/>
      <c r="H919" s="2"/>
      <c r="J919" s="2"/>
    </row>
    <row r="920" ht="14.25" customHeight="1">
      <c r="D920" s="2"/>
      <c r="F920" s="2"/>
      <c r="H920" s="2"/>
      <c r="J920" s="2"/>
    </row>
    <row r="921" ht="14.25" customHeight="1">
      <c r="D921" s="2"/>
      <c r="F921" s="2"/>
      <c r="H921" s="2"/>
      <c r="J921" s="2"/>
    </row>
    <row r="922" ht="14.25" customHeight="1">
      <c r="D922" s="2"/>
      <c r="F922" s="2"/>
      <c r="H922" s="2"/>
      <c r="J922" s="2"/>
    </row>
    <row r="923" ht="14.25" customHeight="1">
      <c r="D923" s="2"/>
      <c r="F923" s="2"/>
      <c r="H923" s="2"/>
      <c r="J923" s="2"/>
    </row>
    <row r="924" ht="14.25" customHeight="1">
      <c r="D924" s="2"/>
      <c r="F924" s="2"/>
      <c r="H924" s="2"/>
      <c r="J924" s="2"/>
    </row>
    <row r="925" ht="14.25" customHeight="1">
      <c r="D925" s="2"/>
      <c r="F925" s="2"/>
      <c r="H925" s="2"/>
      <c r="J925" s="2"/>
    </row>
    <row r="926" ht="14.25" customHeight="1">
      <c r="D926" s="2"/>
      <c r="F926" s="2"/>
      <c r="H926" s="2"/>
      <c r="J926" s="2"/>
    </row>
    <row r="927" ht="14.25" customHeight="1">
      <c r="D927" s="2"/>
      <c r="F927" s="2"/>
      <c r="H927" s="2"/>
      <c r="J927" s="2"/>
    </row>
    <row r="928" ht="14.25" customHeight="1">
      <c r="D928" s="2"/>
      <c r="F928" s="2"/>
      <c r="H928" s="2"/>
      <c r="J928" s="2"/>
    </row>
    <row r="929" ht="14.25" customHeight="1">
      <c r="D929" s="2"/>
      <c r="F929" s="2"/>
      <c r="H929" s="2"/>
      <c r="J929" s="2"/>
    </row>
    <row r="930" ht="14.25" customHeight="1">
      <c r="D930" s="2"/>
      <c r="F930" s="2"/>
      <c r="H930" s="2"/>
      <c r="J930" s="2"/>
    </row>
    <row r="931" ht="14.25" customHeight="1">
      <c r="D931" s="2"/>
      <c r="F931" s="2"/>
      <c r="H931" s="2"/>
      <c r="J931" s="2"/>
    </row>
    <row r="932" ht="14.25" customHeight="1">
      <c r="D932" s="2"/>
      <c r="F932" s="2"/>
      <c r="H932" s="2"/>
      <c r="J932" s="2"/>
    </row>
    <row r="933" ht="14.25" customHeight="1">
      <c r="D933" s="2"/>
      <c r="F933" s="2"/>
      <c r="H933" s="2"/>
      <c r="J933" s="2"/>
    </row>
    <row r="934" ht="14.25" customHeight="1">
      <c r="D934" s="2"/>
      <c r="F934" s="2"/>
      <c r="H934" s="2"/>
      <c r="J934" s="2"/>
    </row>
    <row r="935" ht="14.25" customHeight="1">
      <c r="D935" s="2"/>
      <c r="F935" s="2"/>
      <c r="H935" s="2"/>
      <c r="J935" s="2"/>
    </row>
    <row r="936" ht="14.25" customHeight="1">
      <c r="D936" s="2"/>
      <c r="F936" s="2"/>
      <c r="H936" s="2"/>
      <c r="J936" s="2"/>
    </row>
    <row r="937" ht="14.25" customHeight="1">
      <c r="D937" s="2"/>
      <c r="F937" s="2"/>
      <c r="H937" s="2"/>
      <c r="J937" s="2"/>
    </row>
    <row r="938" ht="14.25" customHeight="1">
      <c r="D938" s="2"/>
      <c r="F938" s="2"/>
      <c r="H938" s="2"/>
      <c r="J938" s="2"/>
    </row>
    <row r="939" ht="14.25" customHeight="1">
      <c r="D939" s="2"/>
      <c r="F939" s="2"/>
      <c r="H939" s="2"/>
      <c r="J939" s="2"/>
    </row>
    <row r="940" ht="14.25" customHeight="1">
      <c r="D940" s="2"/>
      <c r="F940" s="2"/>
      <c r="H940" s="2"/>
      <c r="J940" s="2"/>
    </row>
    <row r="941" ht="14.25" customHeight="1">
      <c r="D941" s="2"/>
      <c r="F941" s="2"/>
      <c r="H941" s="2"/>
      <c r="J941" s="2"/>
    </row>
    <row r="942" ht="14.25" customHeight="1">
      <c r="D942" s="2"/>
      <c r="F942" s="2"/>
      <c r="H942" s="2"/>
      <c r="J942" s="2"/>
    </row>
    <row r="943" ht="14.25" customHeight="1">
      <c r="D943" s="2"/>
      <c r="F943" s="2"/>
      <c r="H943" s="2"/>
      <c r="J943" s="2"/>
    </row>
    <row r="944" ht="14.25" customHeight="1">
      <c r="D944" s="2"/>
      <c r="F944" s="2"/>
      <c r="H944" s="2"/>
      <c r="J944" s="2"/>
    </row>
    <row r="945" ht="14.25" customHeight="1">
      <c r="D945" s="2"/>
      <c r="F945" s="2"/>
      <c r="H945" s="2"/>
      <c r="J945" s="2"/>
    </row>
    <row r="946" ht="14.25" customHeight="1">
      <c r="D946" s="2"/>
      <c r="F946" s="2"/>
      <c r="H946" s="2"/>
      <c r="J946" s="2"/>
    </row>
    <row r="947" ht="14.25" customHeight="1">
      <c r="D947" s="2"/>
      <c r="F947" s="2"/>
      <c r="H947" s="2"/>
      <c r="J947" s="2"/>
    </row>
    <row r="948" ht="14.25" customHeight="1">
      <c r="D948" s="2"/>
      <c r="F948" s="2"/>
      <c r="H948" s="2"/>
      <c r="J948" s="2"/>
    </row>
    <row r="949" ht="14.25" customHeight="1">
      <c r="D949" s="2"/>
      <c r="F949" s="2"/>
      <c r="H949" s="2"/>
      <c r="J949" s="2"/>
    </row>
    <row r="950" ht="14.25" customHeight="1">
      <c r="D950" s="2"/>
      <c r="F950" s="2"/>
      <c r="H950" s="2"/>
      <c r="J950" s="2"/>
    </row>
    <row r="951" ht="14.25" customHeight="1">
      <c r="D951" s="2"/>
      <c r="F951" s="2"/>
      <c r="H951" s="2"/>
      <c r="J951" s="2"/>
    </row>
    <row r="952" ht="14.25" customHeight="1">
      <c r="D952" s="2"/>
      <c r="F952" s="2"/>
      <c r="H952" s="2"/>
      <c r="J952" s="2"/>
    </row>
    <row r="953" ht="14.25" customHeight="1">
      <c r="D953" s="2"/>
      <c r="F953" s="2"/>
      <c r="H953" s="2"/>
      <c r="J953" s="2"/>
    </row>
    <row r="954" ht="14.25" customHeight="1">
      <c r="D954" s="2"/>
      <c r="F954" s="2"/>
      <c r="H954" s="2"/>
      <c r="J954" s="2"/>
    </row>
    <row r="955" ht="14.25" customHeight="1">
      <c r="D955" s="2"/>
      <c r="F955" s="2"/>
      <c r="H955" s="2"/>
      <c r="J955" s="2"/>
    </row>
    <row r="956" ht="14.25" customHeight="1">
      <c r="D956" s="2"/>
      <c r="F956" s="2"/>
      <c r="H956" s="2"/>
      <c r="J956" s="2"/>
    </row>
    <row r="957" ht="14.25" customHeight="1">
      <c r="D957" s="2"/>
      <c r="F957" s="2"/>
      <c r="H957" s="2"/>
      <c r="J957" s="2"/>
    </row>
    <row r="958" ht="14.25" customHeight="1">
      <c r="D958" s="2"/>
      <c r="F958" s="2"/>
      <c r="H958" s="2"/>
      <c r="J958" s="2"/>
    </row>
    <row r="959" ht="14.25" customHeight="1">
      <c r="D959" s="2"/>
      <c r="F959" s="2"/>
      <c r="H959" s="2"/>
      <c r="J959" s="2"/>
    </row>
    <row r="960" ht="14.25" customHeight="1">
      <c r="D960" s="2"/>
      <c r="F960" s="2"/>
      <c r="H960" s="2"/>
      <c r="J960" s="2"/>
    </row>
    <row r="961" ht="14.25" customHeight="1">
      <c r="D961" s="2"/>
      <c r="F961" s="2"/>
      <c r="H961" s="2"/>
      <c r="J961" s="2"/>
    </row>
    <row r="962" ht="14.25" customHeight="1">
      <c r="D962" s="2"/>
      <c r="F962" s="2"/>
      <c r="H962" s="2"/>
      <c r="J962" s="2"/>
    </row>
    <row r="963" ht="14.25" customHeight="1">
      <c r="D963" s="2"/>
      <c r="F963" s="2"/>
      <c r="H963" s="2"/>
      <c r="J963" s="2"/>
    </row>
    <row r="964" ht="14.25" customHeight="1">
      <c r="D964" s="2"/>
      <c r="F964" s="2"/>
      <c r="H964" s="2"/>
      <c r="J964" s="2"/>
    </row>
    <row r="965" ht="14.25" customHeight="1">
      <c r="D965" s="2"/>
      <c r="F965" s="2"/>
      <c r="H965" s="2"/>
      <c r="J965" s="2"/>
    </row>
    <row r="966" ht="14.25" customHeight="1">
      <c r="D966" s="2"/>
      <c r="F966" s="2"/>
      <c r="H966" s="2"/>
      <c r="J966" s="2"/>
    </row>
    <row r="967" ht="14.25" customHeight="1">
      <c r="D967" s="2"/>
      <c r="F967" s="2"/>
      <c r="H967" s="2"/>
      <c r="J967" s="2"/>
    </row>
    <row r="968" ht="14.25" customHeight="1">
      <c r="D968" s="2"/>
      <c r="F968" s="2"/>
      <c r="H968" s="2"/>
      <c r="J968" s="2"/>
    </row>
    <row r="969" ht="14.25" customHeight="1">
      <c r="D969" s="2"/>
      <c r="F969" s="2"/>
      <c r="H969" s="2"/>
      <c r="J969" s="2"/>
    </row>
    <row r="970" ht="14.25" customHeight="1">
      <c r="D970" s="2"/>
      <c r="F970" s="2"/>
      <c r="H970" s="2"/>
      <c r="J970" s="2"/>
    </row>
    <row r="971" ht="14.25" customHeight="1">
      <c r="D971" s="2"/>
      <c r="F971" s="2"/>
      <c r="H971" s="2"/>
      <c r="J971" s="2"/>
    </row>
    <row r="972" ht="14.25" customHeight="1">
      <c r="D972" s="2"/>
      <c r="F972" s="2"/>
      <c r="H972" s="2"/>
      <c r="J972" s="2"/>
    </row>
    <row r="973" ht="14.25" customHeight="1">
      <c r="D973" s="2"/>
      <c r="F973" s="2"/>
      <c r="H973" s="2"/>
      <c r="J973" s="2"/>
    </row>
    <row r="974" ht="14.25" customHeight="1">
      <c r="D974" s="2"/>
      <c r="F974" s="2"/>
      <c r="H974" s="2"/>
      <c r="J974" s="2"/>
    </row>
    <row r="975" ht="14.25" customHeight="1">
      <c r="D975" s="2"/>
      <c r="F975" s="2"/>
      <c r="H975" s="2"/>
      <c r="J975" s="2"/>
    </row>
    <row r="976" ht="14.25" customHeight="1">
      <c r="D976" s="2"/>
      <c r="F976" s="2"/>
      <c r="H976" s="2"/>
      <c r="J976" s="2"/>
    </row>
    <row r="977" ht="14.25" customHeight="1">
      <c r="D977" s="2"/>
      <c r="F977" s="2"/>
      <c r="H977" s="2"/>
      <c r="J977" s="2"/>
    </row>
    <row r="978" ht="14.25" customHeight="1">
      <c r="D978" s="2"/>
      <c r="F978" s="2"/>
      <c r="H978" s="2"/>
      <c r="J978" s="2"/>
    </row>
    <row r="979" ht="14.25" customHeight="1">
      <c r="D979" s="2"/>
      <c r="F979" s="2"/>
      <c r="H979" s="2"/>
      <c r="J979" s="2"/>
    </row>
    <row r="980" ht="14.25" customHeight="1">
      <c r="D980" s="2"/>
      <c r="F980" s="2"/>
      <c r="H980" s="2"/>
      <c r="J980" s="2"/>
    </row>
    <row r="981" ht="14.25" customHeight="1">
      <c r="D981" s="2"/>
      <c r="F981" s="2"/>
      <c r="H981" s="2"/>
      <c r="J981" s="2"/>
    </row>
    <row r="982" ht="14.25" customHeight="1">
      <c r="D982" s="2"/>
      <c r="F982" s="2"/>
      <c r="H982" s="2"/>
      <c r="J982" s="2"/>
    </row>
    <row r="983" ht="14.25" customHeight="1">
      <c r="D983" s="2"/>
      <c r="F983" s="2"/>
      <c r="H983" s="2"/>
      <c r="J983" s="2"/>
    </row>
    <row r="984" ht="14.25" customHeight="1">
      <c r="D984" s="2"/>
      <c r="F984" s="2"/>
      <c r="H984" s="2"/>
      <c r="J984" s="2"/>
    </row>
    <row r="985" ht="14.25" customHeight="1">
      <c r="D985" s="2"/>
      <c r="F985" s="2"/>
      <c r="H985" s="2"/>
      <c r="J985" s="2"/>
    </row>
    <row r="986" ht="14.25" customHeight="1">
      <c r="D986" s="2"/>
      <c r="F986" s="2"/>
      <c r="H986" s="2"/>
      <c r="J986" s="2"/>
    </row>
    <row r="987" ht="14.25" customHeight="1">
      <c r="D987" s="2"/>
      <c r="F987" s="2"/>
      <c r="H987" s="2"/>
      <c r="J987" s="2"/>
    </row>
    <row r="988" ht="14.25" customHeight="1">
      <c r="D988" s="2"/>
      <c r="F988" s="2"/>
      <c r="H988" s="2"/>
      <c r="J988" s="2"/>
    </row>
    <row r="989" ht="14.25" customHeight="1">
      <c r="D989" s="2"/>
      <c r="F989" s="2"/>
      <c r="H989" s="2"/>
      <c r="J989" s="2"/>
    </row>
    <row r="990" ht="14.25" customHeight="1">
      <c r="D990" s="2"/>
      <c r="F990" s="2"/>
      <c r="H990" s="2"/>
      <c r="J990" s="2"/>
    </row>
    <row r="991" ht="14.25" customHeight="1">
      <c r="D991" s="2"/>
      <c r="F991" s="2"/>
      <c r="H991" s="2"/>
      <c r="J991" s="2"/>
    </row>
    <row r="992" ht="14.25" customHeight="1">
      <c r="D992" s="2"/>
      <c r="F992" s="2"/>
      <c r="H992" s="2"/>
      <c r="J992" s="2"/>
    </row>
    <row r="993" ht="14.25" customHeight="1">
      <c r="D993" s="2"/>
      <c r="F993" s="2"/>
      <c r="H993" s="2"/>
      <c r="J993" s="2"/>
    </row>
    <row r="994" ht="14.25" customHeight="1">
      <c r="D994" s="2"/>
      <c r="F994" s="2"/>
      <c r="H994" s="2"/>
      <c r="J994" s="2"/>
    </row>
    <row r="995" ht="14.25" customHeight="1">
      <c r="D995" s="2"/>
      <c r="F995" s="2"/>
      <c r="H995" s="2"/>
      <c r="J995" s="2"/>
    </row>
    <row r="996" ht="14.25" customHeight="1">
      <c r="D996" s="2"/>
      <c r="F996" s="2"/>
      <c r="H996" s="2"/>
      <c r="J996" s="2"/>
    </row>
    <row r="997" ht="14.25" customHeight="1">
      <c r="D997" s="2"/>
      <c r="F997" s="2"/>
      <c r="H997" s="2"/>
      <c r="J997" s="2"/>
    </row>
    <row r="998" ht="14.25" customHeight="1">
      <c r="D998" s="2"/>
      <c r="F998" s="2"/>
      <c r="H998" s="2"/>
      <c r="J998" s="2"/>
    </row>
    <row r="999" ht="14.25" customHeight="1">
      <c r="D999" s="2"/>
      <c r="F999" s="2"/>
      <c r="H999" s="2"/>
      <c r="J999" s="2"/>
    </row>
    <row r="1000" ht="14.25" customHeight="1">
      <c r="D1000" s="2"/>
      <c r="F1000" s="2"/>
      <c r="H1000" s="2"/>
      <c r="J1000" s="2"/>
    </row>
    <row r="1001" ht="14.25" customHeight="1">
      <c r="D1001" s="2"/>
      <c r="F1001" s="2"/>
      <c r="H1001" s="2"/>
      <c r="J1001" s="2"/>
    </row>
    <row r="1002" ht="14.25" customHeight="1">
      <c r="D1002" s="2"/>
      <c r="F1002" s="2"/>
      <c r="H1002" s="2"/>
      <c r="J1002" s="2"/>
    </row>
    <row r="1003" ht="14.25" customHeight="1">
      <c r="D1003" s="2"/>
      <c r="F1003" s="2"/>
      <c r="H1003" s="2"/>
      <c r="J1003" s="2"/>
    </row>
    <row r="1004" ht="14.25" customHeight="1">
      <c r="D1004" s="2"/>
      <c r="F1004" s="2"/>
      <c r="H1004" s="2"/>
      <c r="J1004" s="2"/>
    </row>
    <row r="1005" ht="14.25" customHeight="1">
      <c r="D1005" s="2"/>
      <c r="F1005" s="2"/>
      <c r="H1005" s="2"/>
      <c r="J1005" s="2"/>
    </row>
  </sheetData>
  <mergeCells count="4">
    <mergeCell ref="C2:D2"/>
    <mergeCell ref="E2:F2"/>
    <mergeCell ref="G2:H2"/>
    <mergeCell ref="I2:J2"/>
  </mergeCells>
  <printOptions/>
  <pageMargins bottom="0.787401575" footer="0.0" header="0.0" left="0.7" right="0.7" top="0.7874015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57"/>
    <col customWidth="1" min="2" max="2" width="26.0"/>
    <col customWidth="1" min="3" max="3" width="73.14"/>
    <col customWidth="1" min="4" max="4" width="22.43"/>
    <col customWidth="1" min="5" max="5" width="20.71"/>
    <col customWidth="1" min="6" max="6" width="17.43"/>
    <col customWidth="1" min="7" max="7" width="11.29"/>
    <col customWidth="1" min="8" max="8" width="14.0"/>
    <col customWidth="1" min="9" max="17" width="10.71"/>
  </cols>
  <sheetData>
    <row r="1" ht="14.25" customHeight="1">
      <c r="A1" s="207" t="s">
        <v>65</v>
      </c>
      <c r="B1" s="208" t="s">
        <v>66</v>
      </c>
      <c r="C1" s="208" t="s">
        <v>67</v>
      </c>
      <c r="D1" s="208" t="s">
        <v>68</v>
      </c>
      <c r="E1" s="209" t="s">
        <v>69</v>
      </c>
      <c r="F1" s="209" t="s">
        <v>70</v>
      </c>
      <c r="G1" s="210" t="s">
        <v>46</v>
      </c>
      <c r="H1" s="211" t="s">
        <v>71</v>
      </c>
      <c r="J1" s="22" t="s">
        <v>72</v>
      </c>
    </row>
    <row r="2" ht="14.25" hidden="1" customHeight="1">
      <c r="A2" s="212">
        <v>45293.0</v>
      </c>
      <c r="B2" s="213" t="s">
        <v>73</v>
      </c>
      <c r="C2" s="213" t="s">
        <v>74</v>
      </c>
      <c r="D2" s="213" t="s">
        <v>11</v>
      </c>
      <c r="E2" s="213" t="s">
        <v>17</v>
      </c>
      <c r="F2" s="213" t="s">
        <v>75</v>
      </c>
      <c r="G2" s="214">
        <v>50.0</v>
      </c>
      <c r="H2" s="214">
        <v>8835.39</v>
      </c>
      <c r="I2" s="88"/>
    </row>
    <row r="3" ht="14.25" hidden="1" customHeight="1">
      <c r="A3" s="212">
        <v>45293.0</v>
      </c>
      <c r="B3" s="213" t="s">
        <v>76</v>
      </c>
      <c r="C3" s="213" t="s">
        <v>77</v>
      </c>
      <c r="D3" s="213" t="s">
        <v>10</v>
      </c>
      <c r="E3" s="213" t="s">
        <v>10</v>
      </c>
      <c r="F3" s="213" t="s">
        <v>75</v>
      </c>
      <c r="G3" s="214">
        <v>15.0</v>
      </c>
      <c r="H3" s="214">
        <v>8850.39</v>
      </c>
      <c r="I3" s="88"/>
      <c r="J3" s="22" t="s">
        <v>78</v>
      </c>
    </row>
    <row r="4" ht="14.25" hidden="1" customHeight="1">
      <c r="A4" s="212">
        <v>45293.0</v>
      </c>
      <c r="B4" s="213" t="s">
        <v>79</v>
      </c>
      <c r="C4" s="213" t="s">
        <v>80</v>
      </c>
      <c r="D4" s="213" t="s">
        <v>10</v>
      </c>
      <c r="E4" s="213" t="s">
        <v>10</v>
      </c>
      <c r="F4" s="213" t="s">
        <v>75</v>
      </c>
      <c r="G4" s="214">
        <v>200.0</v>
      </c>
      <c r="H4" s="214">
        <v>8785.39</v>
      </c>
      <c r="J4" s="22" t="s">
        <v>78</v>
      </c>
    </row>
    <row r="5" ht="14.25" hidden="1" customHeight="1">
      <c r="A5" s="212">
        <v>45310.0</v>
      </c>
      <c r="B5" s="213" t="s">
        <v>81</v>
      </c>
      <c r="C5" s="213" t="s">
        <v>82</v>
      </c>
      <c r="D5" s="213" t="s">
        <v>11</v>
      </c>
      <c r="E5" s="213" t="s">
        <v>17</v>
      </c>
      <c r="F5" s="213" t="s">
        <v>75</v>
      </c>
      <c r="G5" s="214">
        <v>200.0</v>
      </c>
      <c r="H5" s="214">
        <v>9050.39</v>
      </c>
      <c r="I5" s="88"/>
    </row>
    <row r="6" ht="14.25" hidden="1" customHeight="1">
      <c r="A6" s="212">
        <v>45313.0</v>
      </c>
      <c r="B6" s="213" t="s">
        <v>83</v>
      </c>
      <c r="C6" s="213" t="s">
        <v>84</v>
      </c>
      <c r="D6" s="213" t="s">
        <v>32</v>
      </c>
      <c r="E6" s="213" t="s">
        <v>32</v>
      </c>
      <c r="F6" s="213" t="s">
        <v>75</v>
      </c>
      <c r="G6" s="214">
        <v>-15.0</v>
      </c>
      <c r="H6" s="214">
        <v>9035.39</v>
      </c>
    </row>
    <row r="7" ht="14.25" hidden="1" customHeight="1">
      <c r="A7" s="212">
        <v>45314.0</v>
      </c>
      <c r="B7" s="213" t="s">
        <v>85</v>
      </c>
      <c r="C7" s="213" t="s">
        <v>86</v>
      </c>
      <c r="D7" s="213" t="s">
        <v>23</v>
      </c>
      <c r="E7" s="213" t="s">
        <v>24</v>
      </c>
      <c r="F7" s="213" t="s">
        <v>87</v>
      </c>
      <c r="G7" s="214">
        <v>-7.81</v>
      </c>
      <c r="H7" s="214">
        <v>9027.58</v>
      </c>
    </row>
    <row r="8" ht="14.25" hidden="1" customHeight="1">
      <c r="A8" s="212">
        <v>45323.0</v>
      </c>
      <c r="B8" s="213" t="s">
        <v>76</v>
      </c>
      <c r="C8" s="213" t="s">
        <v>77</v>
      </c>
      <c r="D8" s="213" t="s">
        <v>10</v>
      </c>
      <c r="E8" s="213" t="s">
        <v>10</v>
      </c>
      <c r="F8" s="213" t="s">
        <v>75</v>
      </c>
      <c r="G8" s="214">
        <v>15.0</v>
      </c>
      <c r="H8" s="214">
        <v>9042.58</v>
      </c>
      <c r="J8" s="22" t="s">
        <v>78</v>
      </c>
    </row>
    <row r="9" ht="14.25" hidden="1" customHeight="1">
      <c r="A9" s="212">
        <v>45345.0</v>
      </c>
      <c r="B9" s="213" t="s">
        <v>88</v>
      </c>
      <c r="C9" s="213" t="s">
        <v>89</v>
      </c>
      <c r="D9" s="213" t="s">
        <v>11</v>
      </c>
      <c r="E9" s="213" t="s">
        <v>17</v>
      </c>
      <c r="F9" s="213" t="s">
        <v>75</v>
      </c>
      <c r="G9" s="214">
        <v>130.0</v>
      </c>
      <c r="H9" s="214">
        <v>9172.58</v>
      </c>
      <c r="J9" s="22" t="s">
        <v>78</v>
      </c>
    </row>
    <row r="10" ht="14.25" hidden="1" customHeight="1">
      <c r="A10" s="212">
        <v>45348.0</v>
      </c>
      <c r="B10" s="213" t="s">
        <v>90</v>
      </c>
      <c r="C10" s="213" t="s">
        <v>91</v>
      </c>
      <c r="D10" s="213" t="s">
        <v>10</v>
      </c>
      <c r="E10" s="213" t="s">
        <v>10</v>
      </c>
      <c r="F10" s="213" t="s">
        <v>75</v>
      </c>
      <c r="G10" s="214">
        <v>25.0</v>
      </c>
      <c r="H10" s="214">
        <v>9197.58</v>
      </c>
      <c r="J10" s="22" t="s">
        <v>78</v>
      </c>
    </row>
    <row r="11" ht="14.25" hidden="1" customHeight="1">
      <c r="A11" s="212">
        <v>45349.0</v>
      </c>
      <c r="B11" s="213" t="s">
        <v>85</v>
      </c>
      <c r="C11" s="213" t="s">
        <v>92</v>
      </c>
      <c r="D11" s="213" t="s">
        <v>23</v>
      </c>
      <c r="E11" s="213" t="s">
        <v>24</v>
      </c>
      <c r="F11" s="213" t="s">
        <v>93</v>
      </c>
      <c r="G11" s="214">
        <v>-7.81</v>
      </c>
      <c r="H11" s="214">
        <v>9189.77</v>
      </c>
    </row>
    <row r="12" ht="14.25" hidden="1" customHeight="1">
      <c r="A12" s="212">
        <v>45351.0</v>
      </c>
      <c r="B12" s="213" t="s">
        <v>94</v>
      </c>
      <c r="C12" s="213" t="s">
        <v>95</v>
      </c>
      <c r="D12" s="213" t="s">
        <v>38</v>
      </c>
      <c r="E12" s="213" t="s">
        <v>38</v>
      </c>
      <c r="F12" s="213" t="s">
        <v>75</v>
      </c>
      <c r="G12" s="214">
        <v>50.0</v>
      </c>
      <c r="H12" s="214">
        <v>9239.77</v>
      </c>
    </row>
    <row r="13" ht="14.25" hidden="1" customHeight="1">
      <c r="A13" s="212">
        <v>45352.0</v>
      </c>
      <c r="B13" s="213" t="s">
        <v>76</v>
      </c>
      <c r="C13" s="213" t="s">
        <v>77</v>
      </c>
      <c r="D13" s="213" t="s">
        <v>10</v>
      </c>
      <c r="E13" s="213" t="s">
        <v>10</v>
      </c>
      <c r="F13" s="213" t="s">
        <v>75</v>
      </c>
      <c r="G13" s="214">
        <v>15.0</v>
      </c>
      <c r="H13" s="214">
        <v>9209.77</v>
      </c>
      <c r="J13" s="22" t="s">
        <v>78</v>
      </c>
    </row>
    <row r="14" ht="14.25" hidden="1" customHeight="1">
      <c r="A14" s="212">
        <v>45352.0</v>
      </c>
      <c r="B14" s="213" t="s">
        <v>96</v>
      </c>
      <c r="C14" s="213" t="s">
        <v>97</v>
      </c>
      <c r="D14" s="213" t="s">
        <v>5</v>
      </c>
      <c r="E14" s="213" t="s">
        <v>8</v>
      </c>
      <c r="F14" s="213" t="s">
        <v>75</v>
      </c>
      <c r="G14" s="214">
        <v>15.0</v>
      </c>
      <c r="H14" s="214">
        <v>9194.77</v>
      </c>
    </row>
    <row r="15" ht="14.25" hidden="1" customHeight="1">
      <c r="A15" s="212">
        <v>45352.0</v>
      </c>
      <c r="B15" s="213" t="s">
        <v>98</v>
      </c>
      <c r="C15" s="213" t="s">
        <v>99</v>
      </c>
      <c r="D15" s="213" t="s">
        <v>5</v>
      </c>
      <c r="E15" s="213" t="s">
        <v>6</v>
      </c>
      <c r="F15" s="213" t="s">
        <v>100</v>
      </c>
      <c r="G15" s="214">
        <v>-60.0</v>
      </c>
      <c r="H15" s="214">
        <v>9179.77</v>
      </c>
    </row>
    <row r="16" ht="14.25" hidden="1" customHeight="1">
      <c r="A16" s="212">
        <v>45355.0</v>
      </c>
      <c r="B16" s="213" t="s">
        <v>101</v>
      </c>
      <c r="C16" s="213" t="s">
        <v>95</v>
      </c>
      <c r="D16" s="213" t="s">
        <v>38</v>
      </c>
      <c r="E16" s="213" t="s">
        <v>38</v>
      </c>
      <c r="F16" s="213" t="s">
        <v>75</v>
      </c>
      <c r="G16" s="214">
        <v>50.0</v>
      </c>
      <c r="H16" s="214">
        <v>9259.77</v>
      </c>
    </row>
    <row r="17" ht="14.25" hidden="1" customHeight="1">
      <c r="A17" s="212">
        <v>45356.0</v>
      </c>
      <c r="B17" s="213" t="s">
        <v>102</v>
      </c>
      <c r="C17" s="213" t="s">
        <v>95</v>
      </c>
      <c r="D17" s="213" t="s">
        <v>38</v>
      </c>
      <c r="E17" s="213" t="s">
        <v>38</v>
      </c>
      <c r="F17" s="213" t="s">
        <v>75</v>
      </c>
      <c r="G17" s="214">
        <v>50.0</v>
      </c>
      <c r="H17" s="214">
        <v>9259.77</v>
      </c>
    </row>
    <row r="18" ht="14.25" hidden="1" customHeight="1">
      <c r="A18" s="212">
        <v>45356.0</v>
      </c>
      <c r="B18" s="213" t="s">
        <v>103</v>
      </c>
      <c r="C18" s="213" t="s">
        <v>104</v>
      </c>
      <c r="D18" s="213" t="s">
        <v>32</v>
      </c>
      <c r="E18" s="213" t="s">
        <v>32</v>
      </c>
      <c r="F18" s="213" t="s">
        <v>75</v>
      </c>
      <c r="G18" s="214">
        <v>-50.0</v>
      </c>
      <c r="H18" s="214">
        <v>9209.77</v>
      </c>
    </row>
    <row r="19" ht="14.25" hidden="1" customHeight="1">
      <c r="A19" s="212">
        <v>45370.0</v>
      </c>
      <c r="B19" s="213" t="s">
        <v>105</v>
      </c>
      <c r="C19" s="213" t="s">
        <v>95</v>
      </c>
      <c r="D19" s="213" t="s">
        <v>38</v>
      </c>
      <c r="E19" s="213" t="s">
        <v>38</v>
      </c>
      <c r="F19" s="213" t="s">
        <v>75</v>
      </c>
      <c r="G19" s="214">
        <v>50.0</v>
      </c>
      <c r="H19" s="214">
        <v>9309.77</v>
      </c>
    </row>
    <row r="20" ht="14.25" hidden="1" customHeight="1">
      <c r="A20" s="212">
        <v>45377.0</v>
      </c>
      <c r="B20" s="213" t="s">
        <v>85</v>
      </c>
      <c r="C20" s="213" t="s">
        <v>106</v>
      </c>
      <c r="D20" s="213" t="s">
        <v>23</v>
      </c>
      <c r="E20" s="213" t="s">
        <v>24</v>
      </c>
      <c r="F20" s="213" t="s">
        <v>107</v>
      </c>
      <c r="G20" s="214">
        <v>-7.81</v>
      </c>
      <c r="H20" s="214">
        <v>9301.96</v>
      </c>
    </row>
    <row r="21" ht="14.25" hidden="1" customHeight="1">
      <c r="A21" s="212">
        <v>45379.0</v>
      </c>
      <c r="B21" s="215"/>
      <c r="C21" s="213" t="s">
        <v>108</v>
      </c>
      <c r="D21" s="213" t="s">
        <v>32</v>
      </c>
      <c r="E21" s="213" t="s">
        <v>32</v>
      </c>
      <c r="F21" s="213" t="s">
        <v>75</v>
      </c>
      <c r="G21" s="214">
        <v>-30.0</v>
      </c>
      <c r="H21" s="214">
        <v>9271.96</v>
      </c>
    </row>
    <row r="22" ht="14.25" hidden="1" customHeight="1">
      <c r="A22" s="212">
        <v>45384.0</v>
      </c>
      <c r="B22" s="213" t="s">
        <v>76</v>
      </c>
      <c r="C22" s="213" t="s">
        <v>77</v>
      </c>
      <c r="D22" s="213" t="s">
        <v>10</v>
      </c>
      <c r="E22" s="213" t="s">
        <v>10</v>
      </c>
      <c r="F22" s="213" t="s">
        <v>75</v>
      </c>
      <c r="G22" s="214">
        <v>15.0</v>
      </c>
      <c r="H22" s="214">
        <v>9286.96</v>
      </c>
    </row>
    <row r="23" ht="14.25" hidden="1" customHeight="1">
      <c r="A23" s="212">
        <v>45384.0</v>
      </c>
      <c r="B23" s="213" t="s">
        <v>109</v>
      </c>
      <c r="C23" s="216" t="s">
        <v>110</v>
      </c>
      <c r="D23" s="213" t="s">
        <v>5</v>
      </c>
      <c r="E23" s="213" t="s">
        <v>8</v>
      </c>
      <c r="F23" s="213" t="s">
        <v>75</v>
      </c>
      <c r="G23" s="217">
        <v>-30.0</v>
      </c>
      <c r="H23" s="214">
        <v>9271.96</v>
      </c>
    </row>
    <row r="24" ht="14.25" hidden="1" customHeight="1">
      <c r="A24" s="212">
        <v>45384.0</v>
      </c>
      <c r="B24" s="213" t="s">
        <v>109</v>
      </c>
      <c r="C24" s="216" t="s">
        <v>111</v>
      </c>
      <c r="D24" s="213" t="s">
        <v>5</v>
      </c>
      <c r="E24" s="213" t="s">
        <v>8</v>
      </c>
      <c r="F24" s="213" t="s">
        <v>75</v>
      </c>
      <c r="G24" s="217">
        <v>-30.0</v>
      </c>
      <c r="H24" s="214">
        <v>9301.96</v>
      </c>
    </row>
    <row r="25" ht="14.25" hidden="1" customHeight="1">
      <c r="A25" s="212">
        <v>45384.0</v>
      </c>
      <c r="B25" s="215"/>
      <c r="C25" s="213" t="s">
        <v>112</v>
      </c>
      <c r="D25" s="213" t="s">
        <v>5</v>
      </c>
      <c r="E25" s="213" t="s">
        <v>8</v>
      </c>
      <c r="F25" s="213" t="s">
        <v>75</v>
      </c>
      <c r="G25" s="217">
        <v>2200.0</v>
      </c>
      <c r="H25" s="214">
        <v>9331.96</v>
      </c>
    </row>
    <row r="26" ht="14.25" hidden="1" customHeight="1">
      <c r="A26" s="212">
        <v>45384.0</v>
      </c>
      <c r="B26" s="215"/>
      <c r="C26" s="213" t="s">
        <v>112</v>
      </c>
      <c r="D26" s="213" t="s">
        <v>5</v>
      </c>
      <c r="E26" s="213" t="s">
        <v>8</v>
      </c>
      <c r="F26" s="213" t="s">
        <v>75</v>
      </c>
      <c r="G26" s="217">
        <v>2185.0</v>
      </c>
      <c r="H26" s="214">
        <v>7131.96</v>
      </c>
    </row>
    <row r="27" ht="14.25" hidden="1" customHeight="1">
      <c r="A27" s="212">
        <v>45384.0</v>
      </c>
      <c r="B27" s="215"/>
      <c r="C27" s="213" t="s">
        <v>113</v>
      </c>
      <c r="D27" s="213" t="s">
        <v>5</v>
      </c>
      <c r="E27" s="213" t="s">
        <v>8</v>
      </c>
      <c r="F27" s="213" t="s">
        <v>75</v>
      </c>
      <c r="G27" s="217">
        <v>-2170.0</v>
      </c>
      <c r="H27" s="214">
        <v>4946.96</v>
      </c>
    </row>
    <row r="28" ht="14.25" hidden="1" customHeight="1">
      <c r="A28" s="212">
        <v>45384.0</v>
      </c>
      <c r="B28" s="215"/>
      <c r="C28" s="213" t="s">
        <v>114</v>
      </c>
      <c r="D28" s="213" t="s">
        <v>5</v>
      </c>
      <c r="E28" s="213" t="s">
        <v>8</v>
      </c>
      <c r="F28" s="213" t="s">
        <v>75</v>
      </c>
      <c r="G28" s="217">
        <v>-2155.0</v>
      </c>
      <c r="H28" s="214">
        <v>7116.96</v>
      </c>
    </row>
    <row r="29" ht="14.25" hidden="1" customHeight="1">
      <c r="A29" s="212">
        <v>45393.0</v>
      </c>
      <c r="B29" s="213" t="s">
        <v>115</v>
      </c>
      <c r="C29" s="213" t="s">
        <v>95</v>
      </c>
      <c r="D29" s="213" t="s">
        <v>38</v>
      </c>
      <c r="E29" s="213" t="s">
        <v>38</v>
      </c>
      <c r="F29" s="213" t="s">
        <v>75</v>
      </c>
      <c r="G29" s="214">
        <v>50.0</v>
      </c>
      <c r="H29" s="214">
        <v>9336.96</v>
      </c>
    </row>
    <row r="30" ht="14.25" hidden="1" customHeight="1">
      <c r="A30" s="212">
        <v>45397.0</v>
      </c>
      <c r="B30" s="213" t="s">
        <v>116</v>
      </c>
      <c r="C30" s="213" t="s">
        <v>117</v>
      </c>
      <c r="D30" s="213" t="s">
        <v>11</v>
      </c>
      <c r="E30" s="213" t="s">
        <v>15</v>
      </c>
      <c r="F30" s="213" t="s">
        <v>75</v>
      </c>
      <c r="G30" s="217">
        <v>2190.0</v>
      </c>
      <c r="H30" s="214">
        <v>9336.96</v>
      </c>
    </row>
    <row r="31" ht="14.25" hidden="1" customHeight="1">
      <c r="A31" s="212">
        <v>45397.0</v>
      </c>
      <c r="B31" s="213" t="s">
        <v>116</v>
      </c>
      <c r="C31" s="213" t="s">
        <v>118</v>
      </c>
      <c r="D31" s="213" t="s">
        <v>11</v>
      </c>
      <c r="E31" s="213" t="s">
        <v>15</v>
      </c>
      <c r="F31" s="213" t="s">
        <v>75</v>
      </c>
      <c r="G31" s="217">
        <v>-2190.0</v>
      </c>
      <c r="H31" s="214">
        <v>7146.96</v>
      </c>
    </row>
    <row r="32" ht="14.25" hidden="1" customHeight="1">
      <c r="A32" s="212">
        <v>45400.0</v>
      </c>
      <c r="B32" s="216" t="s">
        <v>119</v>
      </c>
      <c r="C32" s="216" t="s">
        <v>120</v>
      </c>
      <c r="D32" s="213" t="s">
        <v>11</v>
      </c>
      <c r="E32" s="213" t="s">
        <v>15</v>
      </c>
      <c r="F32" s="213" t="s">
        <v>75</v>
      </c>
      <c r="G32" s="214">
        <f>(4805.02-G33-G34)</f>
        <v>1290.02</v>
      </c>
      <c r="H32" s="214">
        <v>14141.98</v>
      </c>
    </row>
    <row r="33" ht="14.25" customHeight="1">
      <c r="A33" s="212">
        <v>45400.0</v>
      </c>
      <c r="B33" s="213"/>
      <c r="C33" s="213"/>
      <c r="D33" s="213" t="s">
        <v>11</v>
      </c>
      <c r="E33" s="213" t="s">
        <v>13</v>
      </c>
      <c r="F33" s="213" t="s">
        <v>75</v>
      </c>
      <c r="G33" s="214">
        <v>1500.0</v>
      </c>
      <c r="H33" s="214"/>
    </row>
    <row r="34" ht="14.25" hidden="1" customHeight="1">
      <c r="A34" s="212">
        <v>45400.0</v>
      </c>
      <c r="B34" s="213"/>
      <c r="C34" s="213"/>
      <c r="D34" s="213" t="s">
        <v>11</v>
      </c>
      <c r="E34" s="213" t="s">
        <v>17</v>
      </c>
      <c r="F34" s="213" t="s">
        <v>75</v>
      </c>
      <c r="G34" s="214">
        <v>2015.0</v>
      </c>
      <c r="H34" s="214"/>
    </row>
    <row r="35" ht="14.25" hidden="1" customHeight="1">
      <c r="A35" s="212">
        <v>45401.0</v>
      </c>
      <c r="B35" s="213" t="s">
        <v>121</v>
      </c>
      <c r="C35" s="213" t="s">
        <v>122</v>
      </c>
      <c r="D35" s="213" t="s">
        <v>38</v>
      </c>
      <c r="E35" s="213" t="s">
        <v>38</v>
      </c>
      <c r="F35" s="213" t="s">
        <v>75</v>
      </c>
      <c r="G35" s="214">
        <v>50.0</v>
      </c>
      <c r="H35" s="214">
        <v>14191.98</v>
      </c>
    </row>
    <row r="36" ht="14.25" hidden="1" customHeight="1">
      <c r="A36" s="212">
        <v>45405.0</v>
      </c>
      <c r="B36" s="213" t="s">
        <v>123</v>
      </c>
      <c r="C36" s="213" t="s">
        <v>95</v>
      </c>
      <c r="D36" s="213" t="s">
        <v>38</v>
      </c>
      <c r="E36" s="213" t="s">
        <v>38</v>
      </c>
      <c r="F36" s="213" t="s">
        <v>75</v>
      </c>
      <c r="G36" s="214">
        <v>50.0</v>
      </c>
      <c r="H36" s="214">
        <v>14234.17</v>
      </c>
    </row>
    <row r="37" ht="14.25" hidden="1" customHeight="1">
      <c r="A37" s="212">
        <v>45405.0</v>
      </c>
      <c r="B37" s="213" t="s">
        <v>85</v>
      </c>
      <c r="C37" s="213" t="s">
        <v>124</v>
      </c>
      <c r="D37" s="213" t="s">
        <v>23</v>
      </c>
      <c r="E37" s="213" t="s">
        <v>24</v>
      </c>
      <c r="F37" s="213" t="s">
        <v>125</v>
      </c>
      <c r="G37" s="214">
        <v>-7.81</v>
      </c>
      <c r="H37" s="214">
        <v>14184.17</v>
      </c>
    </row>
    <row r="38" ht="14.25" customHeight="1">
      <c r="A38" s="212">
        <v>45406.0</v>
      </c>
      <c r="B38" s="216" t="s">
        <v>126</v>
      </c>
      <c r="C38" s="216" t="s">
        <v>127</v>
      </c>
      <c r="D38" s="213" t="s">
        <v>11</v>
      </c>
      <c r="E38" s="213" t="s">
        <v>13</v>
      </c>
      <c r="F38" s="213" t="s">
        <v>75</v>
      </c>
      <c r="G38" s="214">
        <v>799.5</v>
      </c>
      <c r="H38" s="214">
        <v>15033.67</v>
      </c>
    </row>
    <row r="39" ht="14.25" hidden="1" customHeight="1">
      <c r="A39" s="212">
        <v>45408.0</v>
      </c>
      <c r="B39" s="213" t="s">
        <v>128</v>
      </c>
      <c r="C39" s="213" t="s">
        <v>129</v>
      </c>
      <c r="D39" s="213" t="s">
        <v>38</v>
      </c>
      <c r="E39" s="213" t="s">
        <v>38</v>
      </c>
      <c r="F39" s="213" t="s">
        <v>130</v>
      </c>
      <c r="G39" s="214">
        <v>-295.0</v>
      </c>
      <c r="H39" s="214">
        <v>14738.67</v>
      </c>
    </row>
    <row r="40" ht="14.25" hidden="1" customHeight="1">
      <c r="A40" s="212">
        <v>45412.0</v>
      </c>
      <c r="B40" s="213" t="s">
        <v>131</v>
      </c>
      <c r="C40" s="213" t="s">
        <v>95</v>
      </c>
      <c r="D40" s="213" t="s">
        <v>38</v>
      </c>
      <c r="E40" s="213" t="s">
        <v>38</v>
      </c>
      <c r="F40" s="213" t="s">
        <v>75</v>
      </c>
      <c r="G40" s="214">
        <v>50.0</v>
      </c>
      <c r="H40" s="214">
        <v>14788.67</v>
      </c>
    </row>
    <row r="41" ht="14.25" hidden="1" customHeight="1">
      <c r="A41" s="212">
        <v>45414.0</v>
      </c>
      <c r="B41" s="213" t="s">
        <v>76</v>
      </c>
      <c r="C41" s="213" t="s">
        <v>77</v>
      </c>
      <c r="D41" s="213" t="s">
        <v>10</v>
      </c>
      <c r="E41" s="213" t="s">
        <v>10</v>
      </c>
      <c r="F41" s="213" t="s">
        <v>75</v>
      </c>
      <c r="G41" s="214">
        <v>15.0</v>
      </c>
      <c r="H41" s="214">
        <v>14254.67</v>
      </c>
      <c r="J41" s="22" t="s">
        <v>78</v>
      </c>
    </row>
    <row r="42" ht="14.25" hidden="1" customHeight="1">
      <c r="A42" s="212">
        <v>45414.0</v>
      </c>
      <c r="B42" s="213" t="s">
        <v>132</v>
      </c>
      <c r="C42" s="213" t="s">
        <v>133</v>
      </c>
      <c r="D42" s="213" t="s">
        <v>28</v>
      </c>
      <c r="E42" s="213" t="s">
        <v>28</v>
      </c>
      <c r="F42" s="213" t="s">
        <v>134</v>
      </c>
      <c r="G42" s="214">
        <v>-549.0</v>
      </c>
      <c r="H42" s="214">
        <v>14239.67</v>
      </c>
    </row>
    <row r="43" ht="14.25" hidden="1" customHeight="1">
      <c r="A43" s="212">
        <v>45418.0</v>
      </c>
      <c r="B43" s="213" t="s">
        <v>135</v>
      </c>
      <c r="C43" s="213" t="s">
        <v>95</v>
      </c>
      <c r="D43" s="213" t="s">
        <v>38</v>
      </c>
      <c r="E43" s="213" t="s">
        <v>38</v>
      </c>
      <c r="F43" s="213" t="s">
        <v>75</v>
      </c>
      <c r="G43" s="214">
        <v>50.0</v>
      </c>
      <c r="H43" s="214">
        <v>14404.67</v>
      </c>
    </row>
    <row r="44" ht="14.25" hidden="1" customHeight="1">
      <c r="A44" s="212">
        <v>45418.0</v>
      </c>
      <c r="B44" s="213" t="s">
        <v>101</v>
      </c>
      <c r="C44" s="213" t="s">
        <v>136</v>
      </c>
      <c r="D44" s="213" t="s">
        <v>39</v>
      </c>
      <c r="E44" s="213" t="s">
        <v>39</v>
      </c>
      <c r="F44" s="213" t="s">
        <v>75</v>
      </c>
      <c r="G44" s="214">
        <v>100.0</v>
      </c>
      <c r="H44" s="214">
        <v>14354.67</v>
      </c>
    </row>
    <row r="45" ht="14.25" hidden="1" customHeight="1">
      <c r="A45" s="212">
        <v>45419.0</v>
      </c>
      <c r="B45" s="213" t="s">
        <v>137</v>
      </c>
      <c r="C45" s="213" t="s">
        <v>136</v>
      </c>
      <c r="D45" s="213" t="s">
        <v>39</v>
      </c>
      <c r="E45" s="213" t="s">
        <v>39</v>
      </c>
      <c r="F45" s="213" t="s">
        <v>75</v>
      </c>
      <c r="G45" s="214">
        <v>100.0</v>
      </c>
      <c r="H45" s="214">
        <v>14504.67</v>
      </c>
    </row>
    <row r="46" ht="14.25" hidden="1" customHeight="1">
      <c r="A46" s="212">
        <v>45420.0</v>
      </c>
      <c r="B46" s="213" t="s">
        <v>73</v>
      </c>
      <c r="C46" s="213" t="s">
        <v>136</v>
      </c>
      <c r="D46" s="213" t="s">
        <v>39</v>
      </c>
      <c r="E46" s="213" t="s">
        <v>39</v>
      </c>
      <c r="F46" s="213" t="s">
        <v>75</v>
      </c>
      <c r="G46" s="214">
        <v>97.42</v>
      </c>
      <c r="H46" s="214">
        <v>14602.09</v>
      </c>
    </row>
    <row r="47" ht="14.25" hidden="1" customHeight="1">
      <c r="A47" s="212">
        <v>45426.0</v>
      </c>
      <c r="B47" s="213" t="s">
        <v>105</v>
      </c>
      <c r="C47" s="213" t="s">
        <v>138</v>
      </c>
      <c r="D47" s="213" t="s">
        <v>39</v>
      </c>
      <c r="E47" s="213" t="s">
        <v>39</v>
      </c>
      <c r="F47" s="213" t="s">
        <v>75</v>
      </c>
      <c r="G47" s="214">
        <v>50.0</v>
      </c>
      <c r="H47" s="214">
        <v>14652.09</v>
      </c>
    </row>
    <row r="48" ht="14.25" hidden="1" customHeight="1">
      <c r="A48" s="212">
        <v>45429.0</v>
      </c>
      <c r="B48" s="213" t="s">
        <v>139</v>
      </c>
      <c r="C48" s="213" t="s">
        <v>140</v>
      </c>
      <c r="D48" s="213" t="s">
        <v>38</v>
      </c>
      <c r="E48" s="213" t="s">
        <v>38</v>
      </c>
      <c r="F48" s="213" t="s">
        <v>75</v>
      </c>
      <c r="G48" s="214">
        <v>20.0</v>
      </c>
      <c r="H48" s="214">
        <v>14672.09</v>
      </c>
    </row>
    <row r="49" ht="14.25" customHeight="1">
      <c r="A49" s="212">
        <v>45434.0</v>
      </c>
      <c r="B49" s="213" t="s">
        <v>141</v>
      </c>
      <c r="C49" s="213" t="s">
        <v>142</v>
      </c>
      <c r="D49" s="213" t="s">
        <v>11</v>
      </c>
      <c r="E49" s="213" t="s">
        <v>13</v>
      </c>
      <c r="F49" s="213" t="s">
        <v>75</v>
      </c>
      <c r="G49" s="217">
        <v>-2827.8</v>
      </c>
      <c r="H49" s="214">
        <v>11844.29</v>
      </c>
    </row>
    <row r="50" ht="14.25" hidden="1" customHeight="1">
      <c r="A50" s="212">
        <v>45435.0</v>
      </c>
      <c r="B50" s="213" t="s">
        <v>143</v>
      </c>
      <c r="C50" s="213" t="s">
        <v>95</v>
      </c>
      <c r="D50" s="213" t="s">
        <v>38</v>
      </c>
      <c r="E50" s="213" t="s">
        <v>38</v>
      </c>
      <c r="F50" s="213" t="s">
        <v>75</v>
      </c>
      <c r="G50" s="214">
        <v>50.0</v>
      </c>
      <c r="H50" s="214">
        <v>13684.29</v>
      </c>
    </row>
    <row r="51" ht="14.25" hidden="1" customHeight="1">
      <c r="A51" s="212">
        <v>45435.0</v>
      </c>
      <c r="B51" s="213" t="s">
        <v>144</v>
      </c>
      <c r="C51" s="213" t="s">
        <v>145</v>
      </c>
      <c r="D51" s="213" t="s">
        <v>39</v>
      </c>
      <c r="E51" s="213" t="s">
        <v>39</v>
      </c>
      <c r="F51" s="213" t="s">
        <v>75</v>
      </c>
      <c r="G51" s="214">
        <v>50.0</v>
      </c>
      <c r="H51" s="214">
        <v>13634.29</v>
      </c>
    </row>
    <row r="52" ht="14.25" hidden="1" customHeight="1">
      <c r="A52" s="212">
        <v>45435.0</v>
      </c>
      <c r="B52" s="213" t="s">
        <v>94</v>
      </c>
      <c r="C52" s="213" t="s">
        <v>136</v>
      </c>
      <c r="D52" s="213" t="s">
        <v>39</v>
      </c>
      <c r="E52" s="213" t="s">
        <v>39</v>
      </c>
      <c r="F52" s="213" t="s">
        <v>75</v>
      </c>
      <c r="G52" s="214">
        <v>100.0</v>
      </c>
      <c r="H52" s="214">
        <v>13584.29</v>
      </c>
    </row>
    <row r="53" ht="14.25" hidden="1" customHeight="1">
      <c r="A53" s="212">
        <v>45435.0</v>
      </c>
      <c r="B53" s="216" t="s">
        <v>146</v>
      </c>
      <c r="C53" s="216" t="s">
        <v>147</v>
      </c>
      <c r="D53" s="213" t="s">
        <v>11</v>
      </c>
      <c r="E53" s="213" t="s">
        <v>17</v>
      </c>
      <c r="F53" s="213" t="s">
        <v>75</v>
      </c>
      <c r="G53" s="214">
        <v>1590.0</v>
      </c>
      <c r="H53" s="214">
        <v>13484.29</v>
      </c>
    </row>
    <row r="54" ht="14.25" hidden="1" customHeight="1">
      <c r="A54" s="212">
        <v>45435.0</v>
      </c>
      <c r="B54" s="213" t="s">
        <v>148</v>
      </c>
      <c r="C54" s="213" t="s">
        <v>149</v>
      </c>
      <c r="D54" s="213" t="s">
        <v>39</v>
      </c>
      <c r="E54" s="213" t="s">
        <v>39</v>
      </c>
      <c r="F54" s="213" t="s">
        <v>75</v>
      </c>
      <c r="G54" s="214">
        <v>50.0</v>
      </c>
      <c r="H54" s="214">
        <v>11894.29</v>
      </c>
    </row>
    <row r="55" ht="14.25" hidden="1" customHeight="1">
      <c r="A55" s="212">
        <v>45436.0</v>
      </c>
      <c r="B55" s="213" t="s">
        <v>150</v>
      </c>
      <c r="C55" s="213" t="s">
        <v>151</v>
      </c>
      <c r="D55" s="213" t="s">
        <v>11</v>
      </c>
      <c r="E55" s="213" t="s">
        <v>15</v>
      </c>
      <c r="F55" s="213" t="s">
        <v>75</v>
      </c>
      <c r="G55" s="217">
        <v>-2217.19</v>
      </c>
      <c r="H55" s="214">
        <v>11467.1</v>
      </c>
    </row>
    <row r="56" ht="14.25" hidden="1" customHeight="1">
      <c r="A56" s="212">
        <v>45440.0</v>
      </c>
      <c r="B56" s="213" t="s">
        <v>128</v>
      </c>
      <c r="C56" s="213" t="s">
        <v>152</v>
      </c>
      <c r="D56" s="213" t="s">
        <v>38</v>
      </c>
      <c r="E56" s="213" t="s">
        <v>38</v>
      </c>
      <c r="F56" s="213" t="s">
        <v>153</v>
      </c>
      <c r="G56" s="214">
        <v>-349.5</v>
      </c>
      <c r="H56" s="214">
        <v>11117.6</v>
      </c>
    </row>
    <row r="57" ht="14.25" hidden="1" customHeight="1">
      <c r="A57" s="212">
        <v>45446.0</v>
      </c>
      <c r="B57" s="213" t="s">
        <v>76</v>
      </c>
      <c r="C57" s="213" t="s">
        <v>77</v>
      </c>
      <c r="D57" s="213" t="s">
        <v>10</v>
      </c>
      <c r="E57" s="213" t="s">
        <v>10</v>
      </c>
      <c r="F57" s="213" t="s">
        <v>75</v>
      </c>
      <c r="G57" s="214">
        <v>15.0</v>
      </c>
      <c r="H57" s="214">
        <v>11232.6</v>
      </c>
      <c r="J57" s="22" t="s">
        <v>78</v>
      </c>
    </row>
    <row r="58" ht="14.25" hidden="1" customHeight="1">
      <c r="A58" s="212">
        <v>45446.0</v>
      </c>
      <c r="B58" s="213" t="s">
        <v>154</v>
      </c>
      <c r="C58" s="213" t="s">
        <v>136</v>
      </c>
      <c r="D58" s="213" t="s">
        <v>39</v>
      </c>
      <c r="E58" s="213" t="s">
        <v>39</v>
      </c>
      <c r="F58" s="213" t="s">
        <v>75</v>
      </c>
      <c r="G58" s="214">
        <v>50.0</v>
      </c>
      <c r="H58" s="214">
        <v>11217.6</v>
      </c>
    </row>
    <row r="59" ht="14.25" hidden="1" customHeight="1">
      <c r="A59" s="212">
        <v>45446.0</v>
      </c>
      <c r="B59" s="213" t="s">
        <v>115</v>
      </c>
      <c r="C59" s="213" t="s">
        <v>155</v>
      </c>
      <c r="D59" s="213" t="s">
        <v>39</v>
      </c>
      <c r="E59" s="213" t="s">
        <v>39</v>
      </c>
      <c r="F59" s="213" t="s">
        <v>75</v>
      </c>
      <c r="G59" s="214">
        <v>50.0</v>
      </c>
      <c r="H59" s="214">
        <v>11167.6</v>
      </c>
    </row>
    <row r="60" ht="14.25" customHeight="1">
      <c r="A60" s="212">
        <v>45447.0</v>
      </c>
      <c r="B60" s="215"/>
      <c r="C60" s="213" t="s">
        <v>156</v>
      </c>
      <c r="D60" s="213" t="s">
        <v>11</v>
      </c>
      <c r="E60" s="213" t="s">
        <v>13</v>
      </c>
      <c r="F60" s="213" t="s">
        <v>75</v>
      </c>
      <c r="G60" s="217">
        <v>2735.0</v>
      </c>
      <c r="H60" s="214">
        <v>13967.6</v>
      </c>
    </row>
    <row r="61" ht="14.25" hidden="1" customHeight="1">
      <c r="A61" s="212">
        <v>45448.0</v>
      </c>
      <c r="B61" s="213" t="s">
        <v>157</v>
      </c>
      <c r="C61" s="213" t="s">
        <v>158</v>
      </c>
      <c r="D61" s="213" t="s">
        <v>21</v>
      </c>
      <c r="E61" s="213" t="s">
        <v>21</v>
      </c>
      <c r="F61" s="213" t="s">
        <v>159</v>
      </c>
      <c r="G61" s="214">
        <v>-46.05</v>
      </c>
      <c r="H61" s="214">
        <v>13713.34</v>
      </c>
    </row>
    <row r="62" ht="14.25" hidden="1" customHeight="1">
      <c r="A62" s="212">
        <v>45448.0</v>
      </c>
      <c r="B62" s="213" t="s">
        <v>121</v>
      </c>
      <c r="C62" s="213" t="s">
        <v>160</v>
      </c>
      <c r="D62" s="213" t="s">
        <v>21</v>
      </c>
      <c r="E62" s="213" t="s">
        <v>21</v>
      </c>
      <c r="F62" s="213" t="s">
        <v>161</v>
      </c>
      <c r="G62" s="214">
        <v>-35.15</v>
      </c>
      <c r="H62" s="214">
        <v>13759.39</v>
      </c>
    </row>
    <row r="63" ht="14.25" hidden="1" customHeight="1">
      <c r="A63" s="212">
        <v>45448.0</v>
      </c>
      <c r="B63" s="213" t="s">
        <v>115</v>
      </c>
      <c r="C63" s="213" t="s">
        <v>162</v>
      </c>
      <c r="D63" s="213" t="s">
        <v>21</v>
      </c>
      <c r="E63" s="213" t="s">
        <v>21</v>
      </c>
      <c r="F63" s="213" t="s">
        <v>163</v>
      </c>
      <c r="G63" s="214">
        <v>-39.28</v>
      </c>
      <c r="H63" s="214">
        <v>13794.54</v>
      </c>
    </row>
    <row r="64" ht="14.25" hidden="1" customHeight="1">
      <c r="A64" s="212">
        <v>45448.0</v>
      </c>
      <c r="B64" s="213" t="s">
        <v>101</v>
      </c>
      <c r="C64" s="213" t="s">
        <v>164</v>
      </c>
      <c r="D64" s="213" t="s">
        <v>21</v>
      </c>
      <c r="E64" s="213" t="s">
        <v>21</v>
      </c>
      <c r="F64" s="213" t="s">
        <v>165</v>
      </c>
      <c r="G64" s="214">
        <v>-67.4</v>
      </c>
      <c r="H64" s="214">
        <v>13833.82</v>
      </c>
    </row>
    <row r="65" ht="14.25" hidden="1" customHeight="1">
      <c r="A65" s="212">
        <v>45448.0</v>
      </c>
      <c r="B65" s="213" t="s">
        <v>166</v>
      </c>
      <c r="C65" s="213" t="s">
        <v>167</v>
      </c>
      <c r="D65" s="213" t="s">
        <v>21</v>
      </c>
      <c r="E65" s="213" t="s">
        <v>21</v>
      </c>
      <c r="F65" s="213" t="s">
        <v>168</v>
      </c>
      <c r="G65" s="214">
        <v>-21.65</v>
      </c>
      <c r="H65" s="214">
        <v>13901.22</v>
      </c>
    </row>
    <row r="66" ht="14.25" hidden="1" customHeight="1">
      <c r="A66" s="212">
        <v>45448.0</v>
      </c>
      <c r="B66" s="213" t="s">
        <v>169</v>
      </c>
      <c r="C66" s="213" t="s">
        <v>170</v>
      </c>
      <c r="D66" s="213" t="s">
        <v>21</v>
      </c>
      <c r="E66" s="213" t="s">
        <v>21</v>
      </c>
      <c r="F66" s="213" t="s">
        <v>171</v>
      </c>
      <c r="G66" s="214">
        <v>-44.73</v>
      </c>
      <c r="H66" s="214">
        <v>13922.87</v>
      </c>
    </row>
    <row r="67" ht="14.25" customHeight="1">
      <c r="A67" s="212">
        <v>45467.0</v>
      </c>
      <c r="B67" s="213" t="s">
        <v>172</v>
      </c>
      <c r="C67" s="213" t="s">
        <v>173</v>
      </c>
      <c r="D67" s="213" t="s">
        <v>11</v>
      </c>
      <c r="E67" s="213" t="s">
        <v>13</v>
      </c>
      <c r="F67" s="213" t="s">
        <v>75</v>
      </c>
      <c r="G67" s="214">
        <v>600.0</v>
      </c>
      <c r="H67" s="214">
        <v>14313.34</v>
      </c>
    </row>
    <row r="68" ht="14.25" hidden="1" customHeight="1">
      <c r="A68" s="212">
        <v>45470.0</v>
      </c>
      <c r="B68" s="213" t="s">
        <v>174</v>
      </c>
      <c r="C68" s="213" t="s">
        <v>175</v>
      </c>
      <c r="D68" s="213" t="s">
        <v>10</v>
      </c>
      <c r="E68" s="213" t="s">
        <v>10</v>
      </c>
      <c r="F68" s="213" t="s">
        <v>75</v>
      </c>
      <c r="G68" s="214">
        <v>25.0</v>
      </c>
      <c r="H68" s="214">
        <v>14338.34</v>
      </c>
      <c r="J68" s="22" t="s">
        <v>78</v>
      </c>
    </row>
    <row r="69" ht="14.25" hidden="1" customHeight="1">
      <c r="A69" s="212">
        <v>45471.0</v>
      </c>
      <c r="B69" s="213" t="s">
        <v>176</v>
      </c>
      <c r="C69" s="213" t="s">
        <v>177</v>
      </c>
      <c r="D69" s="213" t="s">
        <v>32</v>
      </c>
      <c r="E69" s="213" t="s">
        <v>32</v>
      </c>
      <c r="F69" s="213" t="s">
        <v>75</v>
      </c>
      <c r="G69" s="214">
        <v>-30.0</v>
      </c>
      <c r="H69" s="214">
        <v>14308.34</v>
      </c>
    </row>
    <row r="70" ht="14.25" hidden="1" customHeight="1">
      <c r="A70" s="212">
        <v>45474.0</v>
      </c>
      <c r="B70" s="213" t="s">
        <v>76</v>
      </c>
      <c r="C70" s="213" t="s">
        <v>77</v>
      </c>
      <c r="D70" s="213" t="s">
        <v>10</v>
      </c>
      <c r="E70" s="213" t="s">
        <v>10</v>
      </c>
      <c r="F70" s="213" t="s">
        <v>75</v>
      </c>
      <c r="G70" s="214">
        <v>15.0</v>
      </c>
      <c r="H70" s="214">
        <v>14323.34</v>
      </c>
    </row>
    <row r="71" ht="14.25" hidden="1" customHeight="1">
      <c r="A71" s="212">
        <v>45475.0</v>
      </c>
      <c r="B71" s="213" t="s">
        <v>85</v>
      </c>
      <c r="C71" s="213" t="s">
        <v>178</v>
      </c>
      <c r="D71" s="213" t="s">
        <v>23</v>
      </c>
      <c r="E71" s="213" t="s">
        <v>24</v>
      </c>
      <c r="F71" s="213" t="s">
        <v>179</v>
      </c>
      <c r="G71" s="214">
        <v>-30.0</v>
      </c>
      <c r="H71" s="214">
        <v>14293.34</v>
      </c>
    </row>
    <row r="72" ht="14.25" hidden="1" customHeight="1">
      <c r="A72" s="212">
        <v>45482.0</v>
      </c>
      <c r="B72" s="213" t="s">
        <v>115</v>
      </c>
      <c r="C72" s="213" t="s">
        <v>180</v>
      </c>
      <c r="D72" s="213" t="s">
        <v>11</v>
      </c>
      <c r="E72" s="213" t="s">
        <v>19</v>
      </c>
      <c r="F72" s="213" t="s">
        <v>75</v>
      </c>
      <c r="G72" s="214">
        <v>60.0</v>
      </c>
      <c r="H72" s="214">
        <v>14360.34</v>
      </c>
    </row>
    <row r="73" ht="14.25" hidden="1" customHeight="1">
      <c r="A73" s="212">
        <v>45482.0</v>
      </c>
      <c r="B73" s="213" t="s">
        <v>115</v>
      </c>
      <c r="C73" s="213" t="s">
        <v>181</v>
      </c>
      <c r="D73" s="213" t="s">
        <v>11</v>
      </c>
      <c r="E73" s="213" t="s">
        <v>19</v>
      </c>
      <c r="F73" s="213" t="s">
        <v>75</v>
      </c>
      <c r="G73" s="214">
        <v>7.0</v>
      </c>
      <c r="H73" s="214">
        <v>14300.34</v>
      </c>
    </row>
    <row r="74" ht="14.25" hidden="1" customHeight="1">
      <c r="A74" s="212">
        <v>45488.0</v>
      </c>
      <c r="B74" s="213" t="s">
        <v>182</v>
      </c>
      <c r="C74" s="213" t="s">
        <v>183</v>
      </c>
      <c r="D74" s="213" t="s">
        <v>23</v>
      </c>
      <c r="E74" s="213" t="s">
        <v>26</v>
      </c>
      <c r="F74" s="213" t="s">
        <v>184</v>
      </c>
      <c r="G74" s="214">
        <v>-140.64</v>
      </c>
      <c r="H74" s="214">
        <v>14219.7</v>
      </c>
    </row>
    <row r="75" ht="14.25" hidden="1" customHeight="1">
      <c r="A75" s="212">
        <v>45496.0</v>
      </c>
      <c r="B75" s="213" t="s">
        <v>185</v>
      </c>
      <c r="C75" s="213" t="s">
        <v>186</v>
      </c>
      <c r="D75" s="213" t="s">
        <v>39</v>
      </c>
      <c r="E75" s="213" t="s">
        <v>39</v>
      </c>
      <c r="F75" s="213" t="s">
        <v>187</v>
      </c>
      <c r="G75" s="214">
        <v>-700.0</v>
      </c>
      <c r="H75" s="214">
        <v>13519.7</v>
      </c>
    </row>
    <row r="76" ht="14.25" hidden="1" customHeight="1">
      <c r="A76" s="212">
        <v>45499.0</v>
      </c>
      <c r="B76" s="215"/>
      <c r="C76" s="213" t="s">
        <v>188</v>
      </c>
      <c r="D76" s="213" t="s">
        <v>5</v>
      </c>
      <c r="E76" s="213" t="s">
        <v>8</v>
      </c>
      <c r="F76" s="213" t="s">
        <v>75</v>
      </c>
      <c r="G76" s="217">
        <v>2150.0</v>
      </c>
      <c r="H76" s="214">
        <v>15669.7</v>
      </c>
    </row>
    <row r="77" ht="14.25" hidden="1" customHeight="1">
      <c r="A77" s="212">
        <v>45502.0</v>
      </c>
      <c r="B77" s="213" t="s">
        <v>189</v>
      </c>
      <c r="C77" s="216" t="s">
        <v>190</v>
      </c>
      <c r="D77" s="213" t="s">
        <v>5</v>
      </c>
      <c r="E77" s="213" t="s">
        <v>8</v>
      </c>
      <c r="F77" s="213" t="s">
        <v>75</v>
      </c>
      <c r="G77" s="217">
        <v>-34.16</v>
      </c>
      <c r="H77" s="214">
        <v>15594.67</v>
      </c>
    </row>
    <row r="78" ht="14.25" hidden="1" customHeight="1">
      <c r="A78" s="212">
        <v>45502.0</v>
      </c>
      <c r="B78" s="213" t="s">
        <v>191</v>
      </c>
      <c r="C78" s="216" t="s">
        <v>192</v>
      </c>
      <c r="D78" s="213" t="s">
        <v>5</v>
      </c>
      <c r="E78" s="213" t="s">
        <v>8</v>
      </c>
      <c r="F78" s="213" t="s">
        <v>75</v>
      </c>
      <c r="G78" s="217">
        <v>-23.03</v>
      </c>
      <c r="H78" s="214">
        <v>15628.83</v>
      </c>
    </row>
    <row r="79" ht="14.25" hidden="1" customHeight="1">
      <c r="A79" s="212">
        <v>45502.0</v>
      </c>
      <c r="B79" s="213" t="s">
        <v>193</v>
      </c>
      <c r="C79" s="216" t="s">
        <v>194</v>
      </c>
      <c r="D79" s="213" t="s">
        <v>5</v>
      </c>
      <c r="E79" s="213" t="s">
        <v>8</v>
      </c>
      <c r="F79" s="213" t="s">
        <v>75</v>
      </c>
      <c r="G79" s="217">
        <v>-17.84</v>
      </c>
      <c r="H79" s="214">
        <v>15651.86</v>
      </c>
    </row>
    <row r="80" ht="14.25" hidden="1" customHeight="1">
      <c r="A80" s="212">
        <v>45503.0</v>
      </c>
      <c r="B80" s="213" t="s">
        <v>195</v>
      </c>
      <c r="C80" s="216" t="s">
        <v>196</v>
      </c>
      <c r="D80" s="213" t="s">
        <v>5</v>
      </c>
      <c r="E80" s="213" t="s">
        <v>8</v>
      </c>
      <c r="F80" s="213" t="s">
        <v>75</v>
      </c>
      <c r="G80" s="217">
        <v>-22.6</v>
      </c>
      <c r="H80" s="214">
        <v>15557.07</v>
      </c>
    </row>
    <row r="81" ht="14.25" hidden="1" customHeight="1">
      <c r="A81" s="212">
        <v>45503.0</v>
      </c>
      <c r="B81" s="213" t="s">
        <v>197</v>
      </c>
      <c r="C81" s="216" t="s">
        <v>198</v>
      </c>
      <c r="D81" s="213" t="s">
        <v>5</v>
      </c>
      <c r="E81" s="213" t="s">
        <v>8</v>
      </c>
      <c r="F81" s="213" t="s">
        <v>75</v>
      </c>
      <c r="G81" s="217">
        <v>-15.0</v>
      </c>
      <c r="H81" s="214">
        <v>15579.67</v>
      </c>
    </row>
    <row r="82" ht="14.25" hidden="1" customHeight="1">
      <c r="A82" s="212">
        <v>45505.0</v>
      </c>
      <c r="B82" s="213" t="s">
        <v>76</v>
      </c>
      <c r="C82" s="213" t="s">
        <v>77</v>
      </c>
      <c r="D82" s="213" t="s">
        <v>10</v>
      </c>
      <c r="E82" s="213" t="s">
        <v>10</v>
      </c>
      <c r="F82" s="213" t="s">
        <v>75</v>
      </c>
      <c r="G82" s="214">
        <v>15.0</v>
      </c>
      <c r="H82" s="214">
        <v>15572.07</v>
      </c>
      <c r="J82" s="22" t="s">
        <v>78</v>
      </c>
    </row>
    <row r="83" ht="14.25" hidden="1" customHeight="1">
      <c r="A83" s="212">
        <v>45510.0</v>
      </c>
      <c r="B83" s="213" t="s">
        <v>199</v>
      </c>
      <c r="C83" s="213" t="s">
        <v>200</v>
      </c>
      <c r="D83" s="213" t="s">
        <v>39</v>
      </c>
      <c r="E83" s="213" t="s">
        <v>39</v>
      </c>
      <c r="F83" s="213" t="s">
        <v>75</v>
      </c>
      <c r="G83" s="214">
        <v>50.0</v>
      </c>
      <c r="H83" s="214">
        <v>15622.07</v>
      </c>
    </row>
    <row r="84" ht="14.25" hidden="1" customHeight="1">
      <c r="A84" s="212">
        <v>45511.0</v>
      </c>
      <c r="B84" s="213" t="s">
        <v>201</v>
      </c>
      <c r="C84" s="213" t="s">
        <v>202</v>
      </c>
      <c r="D84" s="213" t="s">
        <v>39</v>
      </c>
      <c r="E84" s="213" t="s">
        <v>39</v>
      </c>
      <c r="F84" s="213" t="s">
        <v>75</v>
      </c>
      <c r="G84" s="214">
        <v>15.0</v>
      </c>
      <c r="H84" s="214">
        <v>15637.07</v>
      </c>
    </row>
    <row r="85" ht="14.25" hidden="1" customHeight="1">
      <c r="A85" s="212">
        <v>45512.0</v>
      </c>
      <c r="B85" s="213" t="s">
        <v>203</v>
      </c>
      <c r="C85" s="213" t="s">
        <v>136</v>
      </c>
      <c r="D85" s="213" t="s">
        <v>39</v>
      </c>
      <c r="E85" s="213" t="s">
        <v>39</v>
      </c>
      <c r="F85" s="213" t="s">
        <v>75</v>
      </c>
      <c r="G85" s="214">
        <v>50.0</v>
      </c>
      <c r="H85" s="214">
        <v>15737.07</v>
      </c>
    </row>
    <row r="86" ht="14.25" hidden="1" customHeight="1">
      <c r="A86" s="212">
        <v>45512.0</v>
      </c>
      <c r="B86" s="213" t="s">
        <v>204</v>
      </c>
      <c r="C86" s="213" t="s">
        <v>205</v>
      </c>
      <c r="D86" s="213" t="s">
        <v>39</v>
      </c>
      <c r="E86" s="213" t="s">
        <v>39</v>
      </c>
      <c r="F86" s="213" t="s">
        <v>75</v>
      </c>
      <c r="G86" s="214">
        <v>50.0</v>
      </c>
      <c r="H86" s="214">
        <v>15687.07</v>
      </c>
    </row>
    <row r="87" ht="14.25" hidden="1" customHeight="1">
      <c r="A87" s="212">
        <v>45513.0</v>
      </c>
      <c r="B87" s="213" t="s">
        <v>102</v>
      </c>
      <c r="C87" s="213" t="s">
        <v>136</v>
      </c>
      <c r="D87" s="213" t="s">
        <v>39</v>
      </c>
      <c r="E87" s="213" t="s">
        <v>39</v>
      </c>
      <c r="F87" s="213" t="s">
        <v>75</v>
      </c>
      <c r="G87" s="214">
        <v>15.0</v>
      </c>
      <c r="H87" s="214">
        <v>15752.07</v>
      </c>
    </row>
    <row r="88" ht="14.25" hidden="1" customHeight="1">
      <c r="A88" s="212">
        <v>45516.0</v>
      </c>
      <c r="B88" s="213" t="s">
        <v>123</v>
      </c>
      <c r="C88" s="213" t="s">
        <v>205</v>
      </c>
      <c r="D88" s="213" t="s">
        <v>39</v>
      </c>
      <c r="E88" s="213" t="s">
        <v>39</v>
      </c>
      <c r="F88" s="213" t="s">
        <v>75</v>
      </c>
      <c r="G88" s="214">
        <v>50.0</v>
      </c>
      <c r="H88" s="214">
        <v>15802.07</v>
      </c>
    </row>
    <row r="89" ht="14.25" hidden="1" customHeight="1">
      <c r="A89" s="212">
        <v>45518.0</v>
      </c>
      <c r="B89" s="213" t="s">
        <v>131</v>
      </c>
      <c r="C89" s="213" t="s">
        <v>136</v>
      </c>
      <c r="D89" s="213" t="s">
        <v>39</v>
      </c>
      <c r="E89" s="213" t="s">
        <v>39</v>
      </c>
      <c r="F89" s="213" t="s">
        <v>75</v>
      </c>
      <c r="G89" s="214">
        <v>15.0</v>
      </c>
      <c r="H89" s="214">
        <v>15817.07</v>
      </c>
    </row>
    <row r="90" ht="14.25" hidden="1" customHeight="1">
      <c r="A90" s="212">
        <v>45523.0</v>
      </c>
      <c r="B90" s="213" t="s">
        <v>115</v>
      </c>
      <c r="C90" s="213" t="s">
        <v>206</v>
      </c>
      <c r="D90" s="213" t="s">
        <v>39</v>
      </c>
      <c r="E90" s="213" t="s">
        <v>39</v>
      </c>
      <c r="F90" s="213" t="s">
        <v>75</v>
      </c>
      <c r="G90" s="214">
        <v>15.0</v>
      </c>
      <c r="H90" s="214">
        <v>15832.07</v>
      </c>
    </row>
    <row r="91" ht="14.25" hidden="1" customHeight="1">
      <c r="A91" s="212">
        <v>45524.0</v>
      </c>
      <c r="B91" s="213" t="s">
        <v>207</v>
      </c>
      <c r="C91" s="213" t="s">
        <v>136</v>
      </c>
      <c r="D91" s="213" t="s">
        <v>39</v>
      </c>
      <c r="E91" s="213" t="s">
        <v>39</v>
      </c>
      <c r="F91" s="213" t="s">
        <v>75</v>
      </c>
      <c r="G91" s="214">
        <v>15.0</v>
      </c>
      <c r="H91" s="214">
        <v>15847.07</v>
      </c>
    </row>
    <row r="92" ht="14.25" hidden="1" customHeight="1">
      <c r="A92" s="212">
        <v>45525.0</v>
      </c>
      <c r="B92" s="213" t="s">
        <v>115</v>
      </c>
      <c r="C92" s="213" t="s">
        <v>208</v>
      </c>
      <c r="D92" s="213" t="s">
        <v>39</v>
      </c>
      <c r="E92" s="213" t="s">
        <v>39</v>
      </c>
      <c r="F92" s="213" t="s">
        <v>75</v>
      </c>
      <c r="G92" s="214">
        <v>-15.0</v>
      </c>
      <c r="H92" s="214">
        <v>15912.07</v>
      </c>
    </row>
    <row r="93" ht="14.25" hidden="1" customHeight="1">
      <c r="A93" s="212">
        <v>45525.0</v>
      </c>
      <c r="B93" s="213" t="s">
        <v>139</v>
      </c>
      <c r="C93" s="213" t="s">
        <v>209</v>
      </c>
      <c r="D93" s="213" t="s">
        <v>39</v>
      </c>
      <c r="E93" s="213" t="s">
        <v>39</v>
      </c>
      <c r="F93" s="213" t="s">
        <v>75</v>
      </c>
      <c r="G93" s="214">
        <v>50.0</v>
      </c>
      <c r="H93" s="214">
        <v>15927.07</v>
      </c>
    </row>
    <row r="94" ht="14.25" hidden="1" customHeight="1">
      <c r="A94" s="212">
        <v>45525.0</v>
      </c>
      <c r="B94" s="213" t="s">
        <v>210</v>
      </c>
      <c r="C94" s="213" t="s">
        <v>136</v>
      </c>
      <c r="D94" s="213" t="s">
        <v>39</v>
      </c>
      <c r="E94" s="213" t="s">
        <v>39</v>
      </c>
      <c r="F94" s="213" t="s">
        <v>75</v>
      </c>
      <c r="G94" s="214">
        <v>15.0</v>
      </c>
      <c r="H94" s="214">
        <v>15877.07</v>
      </c>
    </row>
    <row r="95" ht="14.25" hidden="1" customHeight="1">
      <c r="A95" s="212">
        <v>45525.0</v>
      </c>
      <c r="B95" s="213" t="s">
        <v>135</v>
      </c>
      <c r="C95" s="213" t="s">
        <v>205</v>
      </c>
      <c r="D95" s="213" t="s">
        <v>39</v>
      </c>
      <c r="E95" s="213" t="s">
        <v>39</v>
      </c>
      <c r="F95" s="213" t="s">
        <v>75</v>
      </c>
      <c r="G95" s="214">
        <v>15.0</v>
      </c>
      <c r="H95" s="214">
        <v>15862.07</v>
      </c>
    </row>
    <row r="96" ht="14.25" hidden="1" customHeight="1">
      <c r="A96" s="212">
        <v>45527.0</v>
      </c>
      <c r="B96" s="213" t="s">
        <v>211</v>
      </c>
      <c r="C96" s="213" t="s">
        <v>212</v>
      </c>
      <c r="D96" s="213" t="s">
        <v>39</v>
      </c>
      <c r="E96" s="213" t="s">
        <v>39</v>
      </c>
      <c r="F96" s="213" t="s">
        <v>75</v>
      </c>
      <c r="G96" s="214">
        <v>50.0</v>
      </c>
      <c r="H96" s="214">
        <v>15982.07</v>
      </c>
    </row>
    <row r="97" ht="14.25" hidden="1" customHeight="1">
      <c r="A97" s="212">
        <v>45527.0</v>
      </c>
      <c r="B97" s="213" t="s">
        <v>211</v>
      </c>
      <c r="C97" s="213" t="s">
        <v>213</v>
      </c>
      <c r="D97" s="213" t="s">
        <v>5</v>
      </c>
      <c r="E97" s="213" t="s">
        <v>8</v>
      </c>
      <c r="F97" s="213" t="s">
        <v>75</v>
      </c>
      <c r="G97" s="214">
        <v>20.0</v>
      </c>
      <c r="H97" s="214">
        <v>15932.07</v>
      </c>
    </row>
    <row r="98" ht="14.25" hidden="1" customHeight="1">
      <c r="A98" s="212">
        <v>45531.0</v>
      </c>
      <c r="B98" s="213" t="s">
        <v>101</v>
      </c>
      <c r="C98" s="213" t="s">
        <v>214</v>
      </c>
      <c r="D98" s="213" t="s">
        <v>21</v>
      </c>
      <c r="E98" s="213" t="s">
        <v>21</v>
      </c>
      <c r="F98" s="213" t="s">
        <v>215</v>
      </c>
      <c r="G98" s="214">
        <v>-34.9</v>
      </c>
      <c r="H98" s="214">
        <v>15947.17</v>
      </c>
    </row>
    <row r="99" ht="14.25" hidden="1" customHeight="1">
      <c r="A99" s="212">
        <v>45532.0</v>
      </c>
      <c r="B99" s="213" t="s">
        <v>216</v>
      </c>
      <c r="C99" s="213" t="s">
        <v>217</v>
      </c>
      <c r="D99" s="213" t="s">
        <v>43</v>
      </c>
      <c r="E99" s="213" t="s">
        <v>43</v>
      </c>
      <c r="F99" s="213" t="s">
        <v>75</v>
      </c>
      <c r="G99" s="214">
        <v>28.0</v>
      </c>
      <c r="H99" s="214">
        <v>15975.17</v>
      </c>
    </row>
    <row r="100" ht="14.25" hidden="1" customHeight="1">
      <c r="A100" s="212">
        <v>45537.0</v>
      </c>
      <c r="B100" s="213" t="s">
        <v>76</v>
      </c>
      <c r="C100" s="213" t="s">
        <v>77</v>
      </c>
      <c r="D100" s="213" t="s">
        <v>10</v>
      </c>
      <c r="E100" s="213" t="s">
        <v>10</v>
      </c>
      <c r="F100" s="213" t="s">
        <v>75</v>
      </c>
      <c r="G100" s="214">
        <v>15.0</v>
      </c>
      <c r="H100" s="214">
        <v>15990.17</v>
      </c>
    </row>
    <row r="101" ht="14.25" hidden="1" customHeight="1">
      <c r="A101" s="212">
        <v>45539.0</v>
      </c>
      <c r="B101" s="213" t="s">
        <v>218</v>
      </c>
      <c r="C101" s="213" t="s">
        <v>219</v>
      </c>
      <c r="D101" s="213" t="s">
        <v>11</v>
      </c>
      <c r="E101" s="213" t="s">
        <v>17</v>
      </c>
      <c r="F101" s="213" t="s">
        <v>75</v>
      </c>
      <c r="G101" s="217">
        <v>-5530.5</v>
      </c>
      <c r="H101" s="214">
        <v>10459.67</v>
      </c>
    </row>
    <row r="102" ht="14.25" hidden="1" customHeight="1">
      <c r="A102" s="212">
        <v>45544.0</v>
      </c>
      <c r="B102" s="213" t="s">
        <v>220</v>
      </c>
      <c r="C102" s="213" t="s">
        <v>19</v>
      </c>
      <c r="D102" s="213" t="s">
        <v>11</v>
      </c>
      <c r="E102" s="213" t="s">
        <v>19</v>
      </c>
      <c r="F102" s="213" t="s">
        <v>75</v>
      </c>
      <c r="G102" s="214">
        <v>17.0</v>
      </c>
      <c r="H102" s="214">
        <v>10776.67</v>
      </c>
    </row>
    <row r="103" ht="14.25" hidden="1" customHeight="1">
      <c r="A103" s="212">
        <v>45544.0</v>
      </c>
      <c r="B103" s="213" t="s">
        <v>221</v>
      </c>
      <c r="C103" s="213" t="s">
        <v>222</v>
      </c>
      <c r="D103" s="213" t="s">
        <v>10</v>
      </c>
      <c r="E103" s="213" t="s">
        <v>10</v>
      </c>
      <c r="F103" s="213" t="s">
        <v>75</v>
      </c>
      <c r="G103" s="214">
        <v>300.0</v>
      </c>
      <c r="H103" s="214">
        <v>10759.67</v>
      </c>
      <c r="J103" s="22" t="s">
        <v>78</v>
      </c>
    </row>
    <row r="104" ht="14.25" hidden="1" customHeight="1">
      <c r="A104" s="212">
        <v>45558.0</v>
      </c>
      <c r="B104" s="213" t="s">
        <v>73</v>
      </c>
      <c r="C104" s="213" t="s">
        <v>223</v>
      </c>
      <c r="D104" s="213" t="s">
        <v>21</v>
      </c>
      <c r="E104" s="213" t="s">
        <v>21</v>
      </c>
      <c r="F104" s="213" t="s">
        <v>224</v>
      </c>
      <c r="G104" s="214">
        <v>-15.0</v>
      </c>
      <c r="H104" s="214">
        <v>9923.91</v>
      </c>
    </row>
    <row r="105" ht="14.25" hidden="1" customHeight="1">
      <c r="A105" s="212">
        <v>45558.0</v>
      </c>
      <c r="B105" s="213" t="s">
        <v>121</v>
      </c>
      <c r="C105" s="213" t="s">
        <v>225</v>
      </c>
      <c r="D105" s="213" t="s">
        <v>22</v>
      </c>
      <c r="E105" s="213" t="s">
        <v>22</v>
      </c>
      <c r="F105" s="213" t="s">
        <v>226</v>
      </c>
      <c r="G105" s="214">
        <v>-64.76</v>
      </c>
      <c r="H105" s="214">
        <v>9938.91</v>
      </c>
    </row>
    <row r="106" ht="14.25" hidden="1" customHeight="1">
      <c r="A106" s="212">
        <v>45558.0</v>
      </c>
      <c r="B106" s="213" t="s">
        <v>185</v>
      </c>
      <c r="C106" s="213" t="s">
        <v>227</v>
      </c>
      <c r="D106" s="213" t="s">
        <v>39</v>
      </c>
      <c r="E106" s="213" t="s">
        <v>39</v>
      </c>
      <c r="F106" s="213" t="s">
        <v>187</v>
      </c>
      <c r="G106" s="214">
        <v>-773.0</v>
      </c>
      <c r="H106" s="214">
        <v>10003.67</v>
      </c>
    </row>
    <row r="107" ht="14.25" hidden="1" customHeight="1">
      <c r="A107" s="212">
        <v>45565.0</v>
      </c>
      <c r="B107" s="218"/>
      <c r="C107" s="213" t="s">
        <v>228</v>
      </c>
      <c r="D107" s="213" t="s">
        <v>32</v>
      </c>
      <c r="E107" s="213" t="s">
        <v>32</v>
      </c>
      <c r="F107" s="213" t="s">
        <v>75</v>
      </c>
      <c r="G107" s="214">
        <v>-30.0</v>
      </c>
      <c r="H107" s="214">
        <v>9893.91</v>
      </c>
    </row>
    <row r="108" ht="14.25" hidden="1" customHeight="1">
      <c r="A108" s="212">
        <v>45566.0</v>
      </c>
      <c r="B108" s="213" t="s">
        <v>76</v>
      </c>
      <c r="C108" s="213" t="s">
        <v>77</v>
      </c>
      <c r="D108" s="213" t="s">
        <v>10</v>
      </c>
      <c r="E108" s="213" t="s">
        <v>10</v>
      </c>
      <c r="F108" s="213" t="s">
        <v>75</v>
      </c>
      <c r="G108" s="214">
        <v>15.0</v>
      </c>
      <c r="H108" s="214">
        <v>9908.91</v>
      </c>
    </row>
    <row r="109" ht="14.25" hidden="1" customHeight="1">
      <c r="A109" s="212">
        <v>45587.0</v>
      </c>
      <c r="B109" s="213" t="s">
        <v>229</v>
      </c>
      <c r="C109" s="213" t="s">
        <v>230</v>
      </c>
      <c r="D109" s="213" t="s">
        <v>5</v>
      </c>
      <c r="E109" s="213" t="s">
        <v>6</v>
      </c>
      <c r="F109" s="213" t="s">
        <v>231</v>
      </c>
      <c r="G109" s="214">
        <v>-60.0</v>
      </c>
      <c r="H109" s="214">
        <v>9848.91</v>
      </c>
    </row>
    <row r="110" ht="14.25" hidden="1" customHeight="1">
      <c r="A110" s="212">
        <v>45593.0</v>
      </c>
      <c r="B110" s="213" t="s">
        <v>174</v>
      </c>
      <c r="C110" s="213" t="s">
        <v>175</v>
      </c>
      <c r="D110" s="213" t="s">
        <v>10</v>
      </c>
      <c r="E110" s="213" t="s">
        <v>10</v>
      </c>
      <c r="F110" s="213" t="s">
        <v>75</v>
      </c>
      <c r="G110" s="214">
        <v>25.0</v>
      </c>
      <c r="H110" s="214">
        <v>9873.91</v>
      </c>
      <c r="J110" s="22" t="s">
        <v>78</v>
      </c>
    </row>
    <row r="111" ht="14.25" hidden="1" customHeight="1">
      <c r="A111" s="212">
        <v>45597.0</v>
      </c>
      <c r="B111" s="213" t="s">
        <v>76</v>
      </c>
      <c r="C111" s="213" t="s">
        <v>77</v>
      </c>
      <c r="D111" s="213" t="s">
        <v>10</v>
      </c>
      <c r="E111" s="213" t="s">
        <v>10</v>
      </c>
      <c r="F111" s="213" t="s">
        <v>75</v>
      </c>
      <c r="G111" s="214">
        <v>15.0</v>
      </c>
      <c r="H111" s="214">
        <v>9888.91</v>
      </c>
      <c r="J111" s="22" t="s">
        <v>78</v>
      </c>
    </row>
    <row r="112" ht="14.25" hidden="1" customHeight="1">
      <c r="A112" s="212">
        <v>45600.0</v>
      </c>
      <c r="B112" s="213" t="s">
        <v>232</v>
      </c>
      <c r="C112" s="213" t="s">
        <v>233</v>
      </c>
      <c r="D112" s="213" t="s">
        <v>10</v>
      </c>
      <c r="E112" s="213" t="s">
        <v>10</v>
      </c>
      <c r="F112" s="213" t="s">
        <v>75</v>
      </c>
      <c r="G112" s="214">
        <v>150.0</v>
      </c>
      <c r="H112" s="214">
        <v>10038.91</v>
      </c>
      <c r="J112" s="22" t="s">
        <v>78</v>
      </c>
    </row>
    <row r="113" ht="14.25" hidden="1" customHeight="1">
      <c r="A113" s="212">
        <v>45603.0</v>
      </c>
      <c r="B113" s="213" t="s">
        <v>234</v>
      </c>
      <c r="C113" s="213" t="s">
        <v>180</v>
      </c>
      <c r="D113" s="213" t="s">
        <v>11</v>
      </c>
      <c r="E113" s="213" t="s">
        <v>19</v>
      </c>
      <c r="F113" s="213" t="s">
        <v>75</v>
      </c>
      <c r="G113" s="214">
        <v>1300.0</v>
      </c>
      <c r="H113" s="214">
        <v>11338.91</v>
      </c>
      <c r="J113" s="22" t="s">
        <v>78</v>
      </c>
    </row>
    <row r="114" ht="14.25" hidden="1" customHeight="1">
      <c r="A114" s="212">
        <v>45616.0</v>
      </c>
      <c r="B114" s="213" t="s">
        <v>235</v>
      </c>
      <c r="C114" s="213" t="s">
        <v>236</v>
      </c>
      <c r="D114" s="213" t="s">
        <v>5</v>
      </c>
      <c r="E114" s="213" t="s">
        <v>6</v>
      </c>
      <c r="F114" s="213" t="s">
        <v>237</v>
      </c>
      <c r="G114" s="214">
        <v>-25.0</v>
      </c>
      <c r="H114" s="214">
        <v>11313.91</v>
      </c>
    </row>
    <row r="115" ht="14.25" hidden="1" customHeight="1">
      <c r="A115" s="212">
        <v>45622.0</v>
      </c>
      <c r="B115" s="213" t="s">
        <v>238</v>
      </c>
      <c r="C115" s="213" t="s">
        <v>239</v>
      </c>
      <c r="D115" s="213" t="s">
        <v>10</v>
      </c>
      <c r="E115" s="213" t="s">
        <v>10</v>
      </c>
      <c r="F115" s="213" t="s">
        <v>75</v>
      </c>
      <c r="G115" s="214">
        <v>1000.0</v>
      </c>
      <c r="H115" s="214">
        <v>12313.91</v>
      </c>
      <c r="J115" s="22" t="s">
        <v>78</v>
      </c>
    </row>
    <row r="116" ht="14.25" hidden="1" customHeight="1">
      <c r="A116" s="212">
        <v>45628.0</v>
      </c>
      <c r="B116" s="213" t="s">
        <v>76</v>
      </c>
      <c r="C116" s="213" t="s">
        <v>77</v>
      </c>
      <c r="D116" s="213" t="s">
        <v>10</v>
      </c>
      <c r="E116" s="213" t="s">
        <v>10</v>
      </c>
      <c r="F116" s="213" t="s">
        <v>75</v>
      </c>
      <c r="G116" s="214">
        <v>15.0</v>
      </c>
      <c r="H116" s="214">
        <v>12328.91</v>
      </c>
      <c r="J116" s="22" t="s">
        <v>78</v>
      </c>
    </row>
    <row r="117" ht="14.25" hidden="1" customHeight="1">
      <c r="A117" s="212">
        <v>45631.0</v>
      </c>
      <c r="B117" s="213" t="s">
        <v>195</v>
      </c>
      <c r="C117" s="213" t="s">
        <v>240</v>
      </c>
      <c r="D117" s="213" t="s">
        <v>5</v>
      </c>
      <c r="E117" s="213" t="s">
        <v>8</v>
      </c>
      <c r="F117" s="213" t="s">
        <v>75</v>
      </c>
      <c r="G117" s="214">
        <v>20.0</v>
      </c>
      <c r="H117" s="214">
        <v>12348.91</v>
      </c>
    </row>
    <row r="118" ht="14.25" hidden="1" customHeight="1">
      <c r="A118" s="212">
        <v>45644.0</v>
      </c>
      <c r="B118" s="213" t="s">
        <v>241</v>
      </c>
      <c r="C118" s="213" t="s">
        <v>242</v>
      </c>
      <c r="D118" s="213" t="s">
        <v>10</v>
      </c>
      <c r="E118" s="213" t="s">
        <v>10</v>
      </c>
      <c r="F118" s="213" t="s">
        <v>75</v>
      </c>
      <c r="G118" s="214">
        <v>100.0</v>
      </c>
      <c r="H118" s="214">
        <v>12448.91</v>
      </c>
    </row>
    <row r="119" ht="14.25" hidden="1" customHeight="1">
      <c r="A119" s="212">
        <v>45646.0</v>
      </c>
      <c r="B119" s="213" t="s">
        <v>243</v>
      </c>
      <c r="C119" s="213" t="s">
        <v>244</v>
      </c>
      <c r="D119" s="213" t="s">
        <v>10</v>
      </c>
      <c r="E119" s="213" t="s">
        <v>10</v>
      </c>
      <c r="F119" s="213" t="s">
        <v>75</v>
      </c>
      <c r="G119" s="214">
        <v>300.0</v>
      </c>
      <c r="H119" s="214">
        <v>12948.91</v>
      </c>
      <c r="J119" s="22" t="s">
        <v>78</v>
      </c>
    </row>
    <row r="120" ht="14.25" hidden="1" customHeight="1">
      <c r="A120" s="212">
        <v>45646.0</v>
      </c>
      <c r="B120" s="213" t="s">
        <v>245</v>
      </c>
      <c r="C120" s="213" t="s">
        <v>246</v>
      </c>
      <c r="D120" s="213" t="s">
        <v>10</v>
      </c>
      <c r="E120" s="213" t="s">
        <v>10</v>
      </c>
      <c r="F120" s="213" t="s">
        <v>75</v>
      </c>
      <c r="G120" s="214">
        <v>200.0</v>
      </c>
      <c r="H120" s="214">
        <v>12648.91</v>
      </c>
      <c r="J120" s="22" t="s">
        <v>78</v>
      </c>
    </row>
    <row r="121" ht="14.25" hidden="1" customHeight="1">
      <c r="A121" s="212">
        <v>45649.0</v>
      </c>
      <c r="B121" s="213" t="s">
        <v>247</v>
      </c>
      <c r="C121" s="213" t="s">
        <v>248</v>
      </c>
      <c r="D121" s="213" t="s">
        <v>23</v>
      </c>
      <c r="E121" s="213" t="s">
        <v>27</v>
      </c>
      <c r="F121" s="213" t="s">
        <v>249</v>
      </c>
      <c r="G121" s="214">
        <v>-144.0</v>
      </c>
      <c r="H121" s="214">
        <v>12804.91</v>
      </c>
    </row>
    <row r="122" ht="14.25" hidden="1" customHeight="1">
      <c r="A122" s="212">
        <v>45653.0</v>
      </c>
      <c r="B122" s="213" t="s">
        <v>250</v>
      </c>
      <c r="C122" s="216" t="s">
        <v>251</v>
      </c>
      <c r="D122" s="213" t="s">
        <v>10</v>
      </c>
      <c r="E122" s="213" t="s">
        <v>10</v>
      </c>
      <c r="F122" s="213" t="s">
        <v>75</v>
      </c>
      <c r="G122" s="214">
        <v>1000.0</v>
      </c>
      <c r="H122" s="214">
        <v>13804.91</v>
      </c>
      <c r="J122" s="22" t="s">
        <v>78</v>
      </c>
    </row>
    <row r="123" ht="14.25" hidden="1" customHeight="1">
      <c r="A123" s="212">
        <v>45656.0</v>
      </c>
      <c r="B123" s="218"/>
      <c r="C123" s="213" t="s">
        <v>252</v>
      </c>
      <c r="D123" s="213" t="s">
        <v>32</v>
      </c>
      <c r="E123" s="213" t="s">
        <v>32</v>
      </c>
      <c r="F123" s="213" t="s">
        <v>75</v>
      </c>
      <c r="G123" s="214">
        <v>-30.0</v>
      </c>
      <c r="H123" s="214">
        <v>13774.91</v>
      </c>
    </row>
    <row r="124" ht="14.25" hidden="1" customHeight="1">
      <c r="A124" s="219"/>
      <c r="G124" s="220"/>
      <c r="H124" s="220"/>
    </row>
    <row r="125" ht="14.25" hidden="1" customHeight="1">
      <c r="A125" s="219"/>
      <c r="G125" s="220"/>
      <c r="H125" s="220"/>
    </row>
    <row r="126" ht="14.25" hidden="1" customHeight="1">
      <c r="A126" s="219"/>
      <c r="G126" s="220"/>
      <c r="H126" s="220"/>
    </row>
    <row r="127" ht="14.25" hidden="1" customHeight="1">
      <c r="A127" s="219"/>
      <c r="G127" s="220"/>
      <c r="H127" s="220"/>
    </row>
    <row r="128" ht="14.25" hidden="1" customHeight="1">
      <c r="A128" s="219"/>
      <c r="G128" s="220"/>
      <c r="H128" s="220"/>
    </row>
    <row r="129" ht="14.25" hidden="1" customHeight="1">
      <c r="A129" s="219"/>
      <c r="G129" s="220"/>
      <c r="H129" s="220"/>
    </row>
    <row r="130" ht="14.25" hidden="1" customHeight="1">
      <c r="A130" s="219"/>
      <c r="G130" s="220"/>
      <c r="H130" s="220"/>
    </row>
    <row r="131" ht="14.25" hidden="1" customHeight="1">
      <c r="A131" s="219"/>
      <c r="G131" s="220"/>
      <c r="H131" s="220"/>
    </row>
    <row r="132" ht="14.25" hidden="1" customHeight="1">
      <c r="A132" s="219"/>
      <c r="G132" s="220"/>
      <c r="H132" s="220"/>
    </row>
    <row r="133" ht="14.25" hidden="1" customHeight="1">
      <c r="A133" s="219"/>
      <c r="G133" s="220"/>
      <c r="H133" s="220"/>
    </row>
    <row r="134" ht="14.25" hidden="1" customHeight="1">
      <c r="A134" s="219"/>
      <c r="G134" s="220"/>
      <c r="H134" s="220"/>
    </row>
    <row r="135" ht="14.25" hidden="1" customHeight="1">
      <c r="A135" s="219"/>
      <c r="G135" s="220"/>
      <c r="H135" s="220"/>
    </row>
    <row r="136" ht="14.25" hidden="1" customHeight="1">
      <c r="A136" s="219"/>
      <c r="G136" s="220"/>
      <c r="H136" s="220"/>
    </row>
    <row r="137" ht="14.25" hidden="1" customHeight="1">
      <c r="A137" s="219"/>
      <c r="G137" s="220"/>
      <c r="H137" s="220"/>
    </row>
    <row r="138" ht="14.25" hidden="1" customHeight="1">
      <c r="A138" s="219"/>
      <c r="G138" s="220"/>
      <c r="H138" s="220"/>
    </row>
    <row r="139" ht="14.25" hidden="1" customHeight="1">
      <c r="A139" s="219"/>
      <c r="G139" s="220"/>
      <c r="H139" s="220"/>
    </row>
    <row r="140" ht="14.25" hidden="1" customHeight="1">
      <c r="A140" s="219"/>
      <c r="G140" s="220"/>
      <c r="H140" s="220"/>
    </row>
    <row r="141" ht="14.25" hidden="1" customHeight="1">
      <c r="A141" s="219"/>
      <c r="G141" s="220"/>
      <c r="H141" s="220"/>
    </row>
    <row r="142" ht="14.25" hidden="1" customHeight="1">
      <c r="A142" s="219"/>
      <c r="G142" s="220"/>
      <c r="H142" s="220"/>
    </row>
    <row r="143" ht="14.25" hidden="1" customHeight="1">
      <c r="A143" s="219"/>
      <c r="G143" s="220"/>
      <c r="H143" s="220"/>
    </row>
    <row r="144" ht="14.25" hidden="1" customHeight="1">
      <c r="A144" s="219"/>
      <c r="G144" s="220"/>
      <c r="H144" s="220"/>
    </row>
    <row r="145" ht="14.25" hidden="1" customHeight="1">
      <c r="A145" s="219"/>
      <c r="G145" s="220"/>
      <c r="H145" s="220"/>
    </row>
    <row r="146" ht="14.25" hidden="1" customHeight="1">
      <c r="A146" s="219"/>
      <c r="G146" s="220"/>
      <c r="H146" s="220"/>
    </row>
    <row r="147" ht="14.25" hidden="1" customHeight="1">
      <c r="A147" s="219"/>
      <c r="G147" s="220"/>
      <c r="H147" s="220"/>
    </row>
    <row r="148" ht="14.25" hidden="1" customHeight="1">
      <c r="A148" s="219"/>
      <c r="G148" s="220"/>
      <c r="H148" s="220"/>
    </row>
    <row r="149" ht="14.25" hidden="1" customHeight="1">
      <c r="A149" s="219"/>
      <c r="G149" s="220"/>
      <c r="H149" s="220"/>
    </row>
    <row r="150" ht="14.25" hidden="1" customHeight="1">
      <c r="A150" s="219"/>
      <c r="G150" s="220"/>
      <c r="H150" s="220"/>
    </row>
    <row r="151" ht="14.25" hidden="1" customHeight="1">
      <c r="A151" s="219"/>
      <c r="G151" s="220"/>
      <c r="H151" s="220"/>
    </row>
    <row r="152" ht="14.25" hidden="1" customHeight="1">
      <c r="A152" s="219"/>
      <c r="G152" s="220"/>
      <c r="H152" s="220"/>
    </row>
    <row r="153" ht="14.25" hidden="1" customHeight="1">
      <c r="A153" s="219"/>
      <c r="G153" s="220"/>
      <c r="H153" s="220"/>
    </row>
    <row r="154" ht="14.25" hidden="1" customHeight="1">
      <c r="A154" s="219"/>
      <c r="G154" s="220"/>
      <c r="H154" s="220"/>
    </row>
    <row r="155" ht="14.25" hidden="1" customHeight="1">
      <c r="A155" s="219"/>
      <c r="G155" s="220"/>
      <c r="H155" s="220"/>
    </row>
    <row r="156" ht="14.25" hidden="1" customHeight="1">
      <c r="A156" s="219"/>
      <c r="G156" s="220"/>
      <c r="H156" s="220"/>
    </row>
    <row r="157" ht="14.25" hidden="1" customHeight="1">
      <c r="A157" s="219"/>
      <c r="G157" s="220"/>
      <c r="H157" s="220"/>
    </row>
    <row r="158" ht="14.25" hidden="1" customHeight="1">
      <c r="A158" s="219"/>
      <c r="G158" s="220"/>
      <c r="H158" s="220"/>
    </row>
    <row r="159" ht="14.25" hidden="1" customHeight="1">
      <c r="A159" s="219"/>
      <c r="G159" s="220"/>
      <c r="H159" s="220"/>
    </row>
    <row r="160" ht="14.25" hidden="1" customHeight="1">
      <c r="A160" s="219"/>
      <c r="G160" s="220"/>
      <c r="H160" s="220"/>
    </row>
    <row r="161" ht="14.25" hidden="1" customHeight="1">
      <c r="A161" s="219"/>
      <c r="G161" s="220"/>
      <c r="H161" s="220"/>
    </row>
    <row r="162" ht="14.25" hidden="1" customHeight="1">
      <c r="A162" s="219"/>
      <c r="G162" s="220"/>
      <c r="H162" s="220"/>
    </row>
    <row r="163" ht="14.25" hidden="1" customHeight="1">
      <c r="A163" s="219"/>
      <c r="G163" s="220"/>
      <c r="H163" s="220"/>
    </row>
    <row r="164" ht="14.25" hidden="1" customHeight="1">
      <c r="A164" s="219"/>
      <c r="G164" s="220"/>
      <c r="H164" s="220"/>
    </row>
    <row r="165" ht="14.25" hidden="1" customHeight="1">
      <c r="A165" s="219"/>
      <c r="G165" s="220"/>
      <c r="H165" s="220"/>
    </row>
    <row r="166" ht="14.25" hidden="1" customHeight="1">
      <c r="A166" s="219"/>
      <c r="G166" s="220"/>
      <c r="H166" s="220"/>
    </row>
    <row r="167" ht="14.25" hidden="1" customHeight="1">
      <c r="A167" s="219"/>
      <c r="G167" s="220"/>
      <c r="H167" s="220"/>
    </row>
    <row r="168" ht="14.25" hidden="1" customHeight="1">
      <c r="A168" s="219"/>
      <c r="G168" s="220"/>
      <c r="H168" s="220"/>
    </row>
    <row r="169" ht="14.25" hidden="1" customHeight="1">
      <c r="A169" s="219"/>
      <c r="G169" s="220"/>
      <c r="H169" s="220"/>
    </row>
    <row r="170" ht="14.25" hidden="1" customHeight="1">
      <c r="A170" s="219"/>
      <c r="G170" s="220"/>
      <c r="H170" s="220"/>
    </row>
    <row r="171" ht="14.25" hidden="1" customHeight="1">
      <c r="A171" s="219"/>
      <c r="G171" s="220"/>
      <c r="H171" s="220"/>
    </row>
    <row r="172" ht="14.25" hidden="1" customHeight="1">
      <c r="A172" s="219"/>
      <c r="G172" s="220"/>
      <c r="H172" s="220"/>
    </row>
    <row r="173" ht="14.25" hidden="1" customHeight="1">
      <c r="A173" s="219"/>
      <c r="G173" s="220"/>
      <c r="H173" s="220"/>
    </row>
    <row r="174" ht="14.25" hidden="1" customHeight="1">
      <c r="A174" s="219"/>
      <c r="G174" s="220"/>
      <c r="H174" s="220"/>
    </row>
    <row r="175" ht="14.25" hidden="1" customHeight="1">
      <c r="A175" s="219"/>
      <c r="G175" s="220"/>
      <c r="H175" s="220"/>
    </row>
    <row r="176" ht="14.25" hidden="1" customHeight="1">
      <c r="A176" s="219"/>
      <c r="G176" s="220"/>
      <c r="H176" s="220"/>
    </row>
    <row r="177" ht="14.25" hidden="1" customHeight="1">
      <c r="A177" s="219"/>
      <c r="G177" s="220"/>
      <c r="H177" s="220"/>
    </row>
    <row r="178" ht="14.25" hidden="1" customHeight="1">
      <c r="A178" s="219"/>
      <c r="G178" s="220"/>
      <c r="H178" s="220"/>
    </row>
    <row r="179" ht="14.25" hidden="1" customHeight="1">
      <c r="A179" s="219"/>
      <c r="G179" s="220"/>
      <c r="H179" s="220"/>
    </row>
    <row r="180" ht="14.25" hidden="1" customHeight="1">
      <c r="A180" s="219"/>
      <c r="G180" s="220"/>
      <c r="H180" s="220"/>
    </row>
    <row r="181" ht="14.25" hidden="1" customHeight="1">
      <c r="A181" s="219"/>
      <c r="G181" s="220"/>
      <c r="H181" s="220"/>
    </row>
    <row r="182" ht="14.25" hidden="1" customHeight="1">
      <c r="A182" s="219"/>
      <c r="G182" s="220"/>
      <c r="H182" s="220"/>
    </row>
    <row r="183" ht="14.25" hidden="1" customHeight="1">
      <c r="A183" s="219"/>
      <c r="G183" s="220"/>
      <c r="H183" s="220"/>
    </row>
    <row r="184" ht="14.25" hidden="1" customHeight="1">
      <c r="A184" s="219"/>
      <c r="G184" s="220"/>
      <c r="H184" s="220"/>
    </row>
    <row r="185" ht="14.25" hidden="1" customHeight="1">
      <c r="A185" s="219"/>
      <c r="G185" s="220"/>
      <c r="H185" s="220"/>
    </row>
    <row r="186" ht="14.25" hidden="1" customHeight="1">
      <c r="A186" s="219"/>
      <c r="G186" s="220"/>
      <c r="H186" s="220"/>
    </row>
    <row r="187" ht="14.25" hidden="1" customHeight="1">
      <c r="A187" s="219"/>
      <c r="G187" s="220"/>
      <c r="H187" s="220"/>
    </row>
    <row r="188" ht="14.25" hidden="1" customHeight="1">
      <c r="A188" s="219"/>
      <c r="G188" s="220"/>
      <c r="H188" s="220"/>
    </row>
    <row r="189" ht="14.25" hidden="1" customHeight="1">
      <c r="A189" s="219"/>
      <c r="G189" s="220"/>
      <c r="H189" s="220"/>
    </row>
    <row r="190" ht="14.25" hidden="1" customHeight="1">
      <c r="A190" s="219"/>
      <c r="G190" s="220"/>
      <c r="H190" s="220"/>
    </row>
    <row r="191" ht="14.25" hidden="1" customHeight="1">
      <c r="A191" s="219"/>
      <c r="G191" s="220"/>
      <c r="H191" s="220"/>
    </row>
    <row r="192" ht="14.25" hidden="1" customHeight="1">
      <c r="A192" s="219"/>
      <c r="G192" s="220"/>
      <c r="H192" s="220"/>
    </row>
    <row r="193" ht="14.25" hidden="1" customHeight="1">
      <c r="A193" s="219"/>
      <c r="G193" s="220"/>
      <c r="H193" s="220"/>
    </row>
    <row r="194" ht="14.25" hidden="1" customHeight="1">
      <c r="A194" s="219"/>
      <c r="G194" s="220"/>
      <c r="H194" s="220"/>
    </row>
    <row r="195" ht="14.25" hidden="1" customHeight="1">
      <c r="A195" s="219"/>
      <c r="G195" s="220"/>
      <c r="H195" s="220"/>
    </row>
    <row r="196" ht="14.25" hidden="1" customHeight="1">
      <c r="A196" s="219"/>
      <c r="G196" s="220"/>
      <c r="H196" s="220"/>
    </row>
    <row r="197" ht="14.25" hidden="1" customHeight="1">
      <c r="A197" s="219"/>
      <c r="G197" s="220"/>
      <c r="H197" s="220"/>
    </row>
    <row r="198" ht="14.25" hidden="1" customHeight="1">
      <c r="A198" s="219"/>
      <c r="G198" s="220"/>
      <c r="H198" s="220"/>
    </row>
    <row r="199" ht="14.25" hidden="1" customHeight="1">
      <c r="A199" s="219"/>
      <c r="G199" s="220"/>
      <c r="H199" s="220"/>
    </row>
    <row r="200" ht="14.25" hidden="1" customHeight="1">
      <c r="A200" s="219"/>
      <c r="G200" s="220"/>
      <c r="H200" s="220"/>
    </row>
    <row r="201" ht="14.25" hidden="1" customHeight="1">
      <c r="A201" s="219"/>
      <c r="G201" s="220"/>
      <c r="H201" s="220"/>
    </row>
    <row r="202" ht="14.25" hidden="1" customHeight="1">
      <c r="A202" s="219"/>
      <c r="G202" s="220"/>
      <c r="H202" s="220"/>
    </row>
    <row r="203" ht="14.25" hidden="1" customHeight="1">
      <c r="A203" s="219"/>
      <c r="G203" s="220"/>
      <c r="H203" s="220"/>
    </row>
    <row r="204" ht="14.25" hidden="1" customHeight="1">
      <c r="A204" s="219"/>
      <c r="G204" s="220"/>
      <c r="H204" s="220"/>
    </row>
    <row r="205" ht="14.25" hidden="1" customHeight="1">
      <c r="A205" s="219"/>
      <c r="G205" s="220"/>
      <c r="H205" s="220"/>
    </row>
    <row r="206" ht="14.25" hidden="1" customHeight="1">
      <c r="A206" s="219"/>
      <c r="G206" s="220"/>
      <c r="H206" s="220"/>
    </row>
    <row r="207" ht="14.25" hidden="1" customHeight="1">
      <c r="A207" s="219"/>
      <c r="G207" s="220"/>
      <c r="H207" s="220"/>
    </row>
    <row r="208" ht="14.25" hidden="1" customHeight="1">
      <c r="A208" s="219"/>
      <c r="G208" s="220"/>
      <c r="H208" s="220"/>
    </row>
    <row r="209" ht="14.25" hidden="1" customHeight="1">
      <c r="A209" s="219"/>
      <c r="G209" s="220"/>
      <c r="H209" s="220"/>
    </row>
    <row r="210" ht="14.25" hidden="1" customHeight="1">
      <c r="A210" s="219"/>
      <c r="G210" s="220"/>
      <c r="H210" s="220"/>
    </row>
    <row r="211" ht="14.25" hidden="1" customHeight="1">
      <c r="A211" s="219"/>
      <c r="G211" s="220"/>
      <c r="H211" s="220"/>
    </row>
    <row r="212" ht="14.25" hidden="1" customHeight="1">
      <c r="A212" s="219"/>
      <c r="G212" s="220"/>
      <c r="H212" s="220"/>
    </row>
    <row r="213" ht="14.25" hidden="1" customHeight="1">
      <c r="A213" s="219"/>
      <c r="G213" s="220"/>
      <c r="H213" s="220"/>
    </row>
    <row r="214" ht="14.25" hidden="1" customHeight="1">
      <c r="A214" s="219"/>
      <c r="G214" s="220"/>
      <c r="H214" s="220"/>
    </row>
    <row r="215" ht="14.25" hidden="1" customHeight="1">
      <c r="A215" s="219"/>
      <c r="G215" s="220"/>
      <c r="H215" s="220"/>
    </row>
    <row r="216" ht="14.25" hidden="1" customHeight="1">
      <c r="A216" s="219"/>
      <c r="G216" s="220"/>
      <c r="H216" s="220"/>
    </row>
    <row r="217" ht="14.25" hidden="1" customHeight="1">
      <c r="A217" s="219"/>
      <c r="G217" s="220"/>
      <c r="H217" s="220"/>
    </row>
    <row r="218" ht="14.25" hidden="1" customHeight="1">
      <c r="A218" s="219"/>
      <c r="G218" s="220"/>
      <c r="H218" s="220"/>
    </row>
    <row r="219" ht="14.25" hidden="1" customHeight="1">
      <c r="A219" s="219"/>
      <c r="G219" s="220"/>
      <c r="H219" s="220"/>
    </row>
    <row r="220" ht="14.25" hidden="1" customHeight="1">
      <c r="A220" s="219"/>
      <c r="G220" s="220"/>
      <c r="H220" s="220"/>
    </row>
    <row r="221" ht="14.25" hidden="1" customHeight="1">
      <c r="A221" s="219"/>
      <c r="G221" s="220"/>
      <c r="H221" s="220"/>
    </row>
    <row r="222" ht="14.25" hidden="1" customHeight="1">
      <c r="A222" s="219"/>
      <c r="G222" s="220"/>
      <c r="H222" s="220"/>
    </row>
    <row r="223" ht="14.25" hidden="1" customHeight="1">
      <c r="A223" s="219"/>
      <c r="G223" s="220"/>
      <c r="H223" s="220"/>
    </row>
    <row r="224" ht="14.25" hidden="1" customHeight="1">
      <c r="A224" s="219"/>
      <c r="G224" s="220"/>
      <c r="H224" s="220"/>
    </row>
    <row r="225" ht="14.25" hidden="1" customHeight="1">
      <c r="A225" s="219"/>
      <c r="G225" s="220"/>
      <c r="H225" s="220"/>
    </row>
    <row r="226" ht="14.25" hidden="1" customHeight="1">
      <c r="A226" s="219"/>
      <c r="G226" s="220"/>
      <c r="H226" s="220"/>
    </row>
    <row r="227" ht="14.25" hidden="1" customHeight="1">
      <c r="A227" s="219"/>
      <c r="G227" s="220"/>
      <c r="H227" s="220"/>
    </row>
    <row r="228" ht="14.25" hidden="1" customHeight="1">
      <c r="A228" s="219"/>
      <c r="G228" s="220"/>
      <c r="H228" s="220"/>
    </row>
    <row r="229" ht="14.25" hidden="1" customHeight="1">
      <c r="A229" s="219"/>
      <c r="G229" s="220"/>
      <c r="H229" s="220"/>
    </row>
    <row r="230" ht="14.25" hidden="1" customHeight="1">
      <c r="A230" s="219"/>
      <c r="G230" s="220"/>
      <c r="H230" s="220"/>
    </row>
    <row r="231" ht="14.25" hidden="1" customHeight="1">
      <c r="A231" s="219"/>
      <c r="G231" s="220"/>
      <c r="H231" s="220"/>
    </row>
    <row r="232" ht="14.25" hidden="1" customHeight="1">
      <c r="A232" s="219"/>
      <c r="G232" s="220"/>
      <c r="H232" s="220"/>
    </row>
    <row r="233" ht="14.25" hidden="1" customHeight="1">
      <c r="A233" s="219"/>
      <c r="G233" s="220"/>
      <c r="H233" s="220"/>
    </row>
    <row r="234" ht="14.25" hidden="1" customHeight="1">
      <c r="A234" s="219"/>
      <c r="G234" s="220"/>
      <c r="H234" s="220"/>
    </row>
    <row r="235" ht="14.25" hidden="1" customHeight="1">
      <c r="A235" s="219"/>
      <c r="G235" s="220"/>
      <c r="H235" s="220"/>
    </row>
    <row r="236" ht="14.25" hidden="1" customHeight="1">
      <c r="A236" s="219"/>
      <c r="G236" s="220"/>
      <c r="H236" s="220"/>
    </row>
    <row r="237" ht="14.25" hidden="1" customHeight="1">
      <c r="A237" s="219"/>
      <c r="G237" s="220"/>
      <c r="H237" s="220"/>
    </row>
    <row r="238" ht="14.25" hidden="1" customHeight="1">
      <c r="A238" s="219"/>
      <c r="G238" s="220"/>
      <c r="H238" s="220"/>
    </row>
    <row r="239" ht="14.25" hidden="1" customHeight="1">
      <c r="A239" s="219"/>
      <c r="G239" s="220"/>
      <c r="H239" s="220"/>
    </row>
    <row r="240" ht="14.25" hidden="1" customHeight="1">
      <c r="A240" s="219"/>
      <c r="G240" s="220"/>
      <c r="H240" s="220"/>
    </row>
    <row r="241" ht="14.25" hidden="1" customHeight="1">
      <c r="A241" s="219"/>
      <c r="G241" s="220"/>
      <c r="H241" s="220"/>
    </row>
    <row r="242" ht="14.25" hidden="1" customHeight="1">
      <c r="A242" s="219"/>
      <c r="G242" s="220"/>
      <c r="H242" s="220"/>
    </row>
    <row r="243" ht="14.25" hidden="1" customHeight="1">
      <c r="A243" s="219"/>
      <c r="G243" s="220"/>
      <c r="H243" s="220"/>
    </row>
    <row r="244" ht="14.25" hidden="1" customHeight="1">
      <c r="A244" s="219"/>
      <c r="G244" s="220"/>
      <c r="H244" s="220"/>
    </row>
    <row r="245" ht="14.25" hidden="1" customHeight="1">
      <c r="A245" s="219"/>
      <c r="G245" s="220"/>
      <c r="H245" s="220"/>
    </row>
    <row r="246" ht="14.25" hidden="1" customHeight="1">
      <c r="A246" s="219"/>
      <c r="G246" s="220"/>
      <c r="H246" s="220"/>
    </row>
    <row r="247" ht="14.25" hidden="1" customHeight="1">
      <c r="A247" s="219"/>
      <c r="G247" s="220"/>
      <c r="H247" s="220"/>
    </row>
    <row r="248" ht="14.25" hidden="1" customHeight="1">
      <c r="A248" s="219"/>
      <c r="G248" s="220"/>
      <c r="H248" s="220"/>
    </row>
    <row r="249" ht="14.25" hidden="1" customHeight="1">
      <c r="A249" s="219"/>
      <c r="G249" s="220"/>
      <c r="H249" s="220"/>
    </row>
    <row r="250" ht="14.25" hidden="1" customHeight="1">
      <c r="A250" s="219"/>
      <c r="G250" s="220"/>
      <c r="H250" s="220"/>
    </row>
    <row r="251" ht="14.25" hidden="1" customHeight="1">
      <c r="A251" s="219"/>
      <c r="G251" s="220"/>
      <c r="H251" s="220"/>
    </row>
    <row r="252" ht="14.25" hidden="1" customHeight="1">
      <c r="A252" s="219"/>
      <c r="G252" s="220"/>
      <c r="H252" s="220"/>
    </row>
    <row r="253" ht="14.25" hidden="1" customHeight="1">
      <c r="A253" s="219"/>
      <c r="G253" s="220"/>
      <c r="H253" s="220"/>
    </row>
    <row r="254" ht="14.25" hidden="1" customHeight="1">
      <c r="A254" s="219"/>
      <c r="G254" s="220"/>
      <c r="H254" s="220"/>
    </row>
    <row r="255" ht="14.25" hidden="1" customHeight="1">
      <c r="A255" s="219"/>
      <c r="G255" s="220"/>
      <c r="H255" s="220"/>
    </row>
    <row r="256" ht="14.25" hidden="1" customHeight="1">
      <c r="A256" s="219"/>
      <c r="G256" s="220"/>
      <c r="H256" s="220"/>
    </row>
    <row r="257" ht="14.25" hidden="1" customHeight="1">
      <c r="A257" s="219"/>
      <c r="G257" s="220"/>
      <c r="H257" s="220"/>
    </row>
    <row r="258" ht="14.25" hidden="1" customHeight="1">
      <c r="A258" s="219"/>
      <c r="G258" s="220"/>
      <c r="H258" s="220"/>
    </row>
    <row r="259" ht="14.25" hidden="1" customHeight="1">
      <c r="A259" s="219"/>
      <c r="G259" s="220"/>
      <c r="H259" s="220"/>
    </row>
    <row r="260" ht="14.25" hidden="1" customHeight="1">
      <c r="A260" s="219"/>
      <c r="G260" s="220"/>
      <c r="H260" s="220"/>
    </row>
    <row r="261" ht="14.25" hidden="1" customHeight="1">
      <c r="A261" s="219"/>
      <c r="G261" s="220"/>
      <c r="H261" s="220"/>
    </row>
    <row r="262" ht="14.25" hidden="1" customHeight="1">
      <c r="A262" s="219"/>
      <c r="G262" s="220"/>
      <c r="H262" s="220"/>
    </row>
    <row r="263" ht="14.25" hidden="1" customHeight="1">
      <c r="A263" s="219"/>
      <c r="G263" s="220"/>
      <c r="H263" s="220"/>
    </row>
    <row r="264" ht="14.25" hidden="1" customHeight="1">
      <c r="A264" s="219"/>
      <c r="G264" s="220"/>
      <c r="H264" s="220"/>
    </row>
    <row r="265" ht="14.25" hidden="1" customHeight="1">
      <c r="A265" s="219"/>
      <c r="G265" s="220"/>
      <c r="H265" s="220"/>
    </row>
    <row r="266" ht="14.25" hidden="1" customHeight="1">
      <c r="A266" s="219"/>
      <c r="G266" s="220"/>
      <c r="H266" s="220"/>
    </row>
    <row r="267" ht="14.25" hidden="1" customHeight="1">
      <c r="A267" s="219"/>
      <c r="G267" s="220"/>
      <c r="H267" s="220"/>
    </row>
    <row r="268" ht="14.25" hidden="1" customHeight="1">
      <c r="A268" s="219"/>
      <c r="G268" s="220"/>
      <c r="H268" s="220"/>
    </row>
    <row r="269" ht="14.25" hidden="1" customHeight="1">
      <c r="A269" s="219"/>
      <c r="G269" s="220"/>
      <c r="H269" s="220"/>
    </row>
    <row r="270" ht="14.25" hidden="1" customHeight="1">
      <c r="A270" s="219"/>
      <c r="G270" s="220"/>
      <c r="H270" s="220"/>
    </row>
    <row r="271" ht="14.25" hidden="1" customHeight="1">
      <c r="A271" s="219"/>
      <c r="G271" s="220"/>
      <c r="H271" s="220"/>
    </row>
    <row r="272" ht="14.25" hidden="1" customHeight="1">
      <c r="A272" s="219"/>
      <c r="G272" s="220"/>
      <c r="H272" s="220"/>
    </row>
    <row r="273" ht="14.25" hidden="1" customHeight="1">
      <c r="A273" s="219"/>
      <c r="G273" s="220"/>
      <c r="H273" s="220"/>
    </row>
    <row r="274" ht="14.25" hidden="1" customHeight="1">
      <c r="A274" s="219"/>
      <c r="G274" s="220"/>
      <c r="H274" s="220"/>
    </row>
    <row r="275" ht="14.25" hidden="1" customHeight="1">
      <c r="A275" s="219"/>
      <c r="G275" s="220"/>
      <c r="H275" s="220"/>
    </row>
    <row r="276" ht="14.25" hidden="1" customHeight="1">
      <c r="A276" s="219"/>
      <c r="G276" s="220"/>
      <c r="H276" s="220"/>
    </row>
    <row r="277" ht="14.25" hidden="1" customHeight="1">
      <c r="A277" s="219"/>
      <c r="G277" s="220"/>
      <c r="H277" s="220"/>
    </row>
    <row r="278" ht="14.25" hidden="1" customHeight="1">
      <c r="A278" s="219"/>
      <c r="G278" s="220"/>
      <c r="H278" s="220"/>
    </row>
    <row r="279" ht="14.25" hidden="1" customHeight="1">
      <c r="A279" s="219"/>
      <c r="G279" s="220"/>
      <c r="H279" s="220"/>
    </row>
    <row r="280" ht="14.25" hidden="1" customHeight="1">
      <c r="A280" s="219"/>
      <c r="G280" s="220"/>
      <c r="H280" s="220"/>
    </row>
    <row r="281" ht="14.25" hidden="1" customHeight="1">
      <c r="A281" s="219"/>
      <c r="G281" s="220"/>
      <c r="H281" s="220"/>
    </row>
    <row r="282" ht="14.25" hidden="1" customHeight="1">
      <c r="A282" s="219"/>
      <c r="G282" s="220"/>
      <c r="H282" s="220"/>
    </row>
    <row r="283" ht="14.25" hidden="1" customHeight="1">
      <c r="A283" s="219"/>
      <c r="G283" s="220"/>
      <c r="H283" s="220"/>
    </row>
    <row r="284" ht="14.25" hidden="1" customHeight="1">
      <c r="A284" s="219"/>
      <c r="G284" s="220"/>
      <c r="H284" s="220"/>
    </row>
    <row r="285" ht="14.25" hidden="1" customHeight="1">
      <c r="A285" s="219"/>
      <c r="G285" s="220"/>
      <c r="H285" s="220"/>
    </row>
    <row r="286" ht="14.25" hidden="1" customHeight="1">
      <c r="A286" s="219"/>
      <c r="G286" s="220"/>
      <c r="H286" s="220"/>
    </row>
    <row r="287" ht="14.25" hidden="1" customHeight="1">
      <c r="A287" s="219"/>
      <c r="G287" s="220"/>
      <c r="H287" s="220"/>
    </row>
    <row r="288" ht="14.25" hidden="1" customHeight="1">
      <c r="A288" s="219"/>
      <c r="G288" s="220"/>
      <c r="H288" s="220"/>
    </row>
    <row r="289" ht="14.25" hidden="1" customHeight="1">
      <c r="A289" s="219"/>
      <c r="G289" s="220"/>
      <c r="H289" s="220"/>
    </row>
    <row r="290" ht="14.25" hidden="1" customHeight="1">
      <c r="A290" s="219"/>
      <c r="G290" s="220"/>
      <c r="H290" s="220"/>
    </row>
    <row r="291" ht="14.25" hidden="1" customHeight="1">
      <c r="A291" s="219"/>
      <c r="G291" s="220"/>
      <c r="H291" s="220"/>
    </row>
    <row r="292" ht="14.25" hidden="1" customHeight="1">
      <c r="A292" s="219"/>
      <c r="G292" s="220"/>
      <c r="H292" s="220"/>
    </row>
    <row r="293" ht="14.25" hidden="1" customHeight="1">
      <c r="A293" s="219"/>
      <c r="G293" s="220"/>
      <c r="H293" s="220"/>
    </row>
    <row r="294" ht="14.25" hidden="1" customHeight="1">
      <c r="A294" s="219"/>
      <c r="G294" s="220"/>
      <c r="H294" s="220"/>
    </row>
    <row r="295" ht="14.25" hidden="1" customHeight="1">
      <c r="A295" s="219"/>
      <c r="G295" s="220"/>
      <c r="H295" s="220"/>
    </row>
    <row r="296" ht="14.25" hidden="1" customHeight="1">
      <c r="A296" s="219"/>
      <c r="G296" s="220"/>
      <c r="H296" s="220"/>
    </row>
    <row r="297" ht="14.25" hidden="1" customHeight="1">
      <c r="A297" s="219"/>
      <c r="G297" s="220"/>
      <c r="H297" s="220"/>
    </row>
    <row r="298" ht="14.25" hidden="1" customHeight="1">
      <c r="A298" s="219"/>
      <c r="G298" s="220"/>
      <c r="H298" s="220"/>
    </row>
    <row r="299" ht="14.25" hidden="1" customHeight="1">
      <c r="A299" s="219"/>
      <c r="G299" s="220"/>
      <c r="H299" s="220"/>
    </row>
    <row r="300" ht="14.25" hidden="1" customHeight="1">
      <c r="A300" s="219"/>
      <c r="G300" s="220"/>
      <c r="H300" s="220"/>
    </row>
    <row r="301" ht="14.25" hidden="1" customHeight="1">
      <c r="A301" s="219"/>
      <c r="G301" s="220"/>
      <c r="H301" s="220"/>
    </row>
    <row r="302" ht="14.25" hidden="1" customHeight="1">
      <c r="A302" s="219"/>
      <c r="G302" s="220"/>
      <c r="H302" s="220"/>
    </row>
    <row r="303" ht="14.25" hidden="1" customHeight="1">
      <c r="A303" s="219"/>
      <c r="G303" s="220"/>
      <c r="H303" s="220"/>
    </row>
    <row r="304" ht="14.25" hidden="1" customHeight="1">
      <c r="A304" s="219"/>
      <c r="G304" s="220"/>
      <c r="H304" s="220"/>
    </row>
    <row r="305" ht="14.25" hidden="1" customHeight="1">
      <c r="A305" s="219"/>
      <c r="G305" s="220"/>
      <c r="H305" s="220"/>
    </row>
    <row r="306" ht="14.25" hidden="1" customHeight="1">
      <c r="A306" s="219"/>
      <c r="G306" s="220"/>
      <c r="H306" s="220"/>
    </row>
    <row r="307" ht="14.25" hidden="1" customHeight="1">
      <c r="A307" s="219"/>
      <c r="G307" s="220"/>
      <c r="H307" s="220"/>
    </row>
    <row r="308" ht="14.25" hidden="1" customHeight="1">
      <c r="A308" s="219"/>
      <c r="G308" s="220"/>
      <c r="H308" s="220"/>
    </row>
    <row r="309" ht="14.25" hidden="1" customHeight="1">
      <c r="A309" s="219"/>
      <c r="G309" s="220"/>
      <c r="H309" s="220"/>
    </row>
    <row r="310" ht="14.25" hidden="1" customHeight="1">
      <c r="A310" s="219"/>
      <c r="G310" s="220"/>
      <c r="H310" s="220"/>
    </row>
    <row r="311" ht="14.25" hidden="1" customHeight="1">
      <c r="A311" s="219"/>
      <c r="G311" s="220"/>
      <c r="H311" s="220"/>
    </row>
    <row r="312" ht="14.25" hidden="1" customHeight="1">
      <c r="A312" s="219"/>
      <c r="G312" s="220"/>
      <c r="H312" s="220"/>
    </row>
    <row r="313" ht="14.25" hidden="1" customHeight="1">
      <c r="A313" s="219"/>
      <c r="G313" s="220"/>
      <c r="H313" s="220"/>
    </row>
    <row r="314" ht="14.25" hidden="1" customHeight="1">
      <c r="A314" s="219"/>
      <c r="G314" s="220"/>
      <c r="H314" s="220"/>
    </row>
    <row r="315" ht="14.25" hidden="1" customHeight="1">
      <c r="A315" s="219"/>
      <c r="G315" s="220"/>
      <c r="H315" s="220"/>
    </row>
    <row r="316" ht="14.25" hidden="1" customHeight="1">
      <c r="A316" s="219"/>
      <c r="G316" s="220"/>
      <c r="H316" s="220"/>
    </row>
    <row r="317" ht="14.25" hidden="1" customHeight="1">
      <c r="A317" s="219"/>
      <c r="G317" s="220"/>
      <c r="H317" s="220"/>
    </row>
    <row r="318" ht="14.25" hidden="1" customHeight="1">
      <c r="A318" s="219"/>
      <c r="G318" s="220"/>
      <c r="H318" s="220"/>
    </row>
    <row r="319" ht="14.25" hidden="1" customHeight="1">
      <c r="A319" s="219"/>
      <c r="G319" s="220"/>
      <c r="H319" s="220"/>
    </row>
    <row r="320" ht="14.25" hidden="1" customHeight="1">
      <c r="A320" s="219"/>
      <c r="G320" s="220"/>
      <c r="H320" s="220"/>
    </row>
    <row r="321" ht="14.25" hidden="1" customHeight="1">
      <c r="A321" s="219"/>
      <c r="G321" s="220"/>
      <c r="H321" s="220"/>
    </row>
    <row r="322" ht="14.25" hidden="1" customHeight="1">
      <c r="A322" s="219"/>
      <c r="G322" s="220"/>
      <c r="H322" s="220"/>
    </row>
    <row r="323" ht="14.25" hidden="1" customHeight="1">
      <c r="A323" s="219"/>
      <c r="G323" s="220"/>
      <c r="H323" s="220"/>
    </row>
    <row r="324" ht="14.25" hidden="1" customHeight="1">
      <c r="A324" s="219"/>
      <c r="G324" s="220"/>
      <c r="H324" s="220"/>
    </row>
    <row r="325" ht="14.25" hidden="1" customHeight="1">
      <c r="A325" s="219"/>
      <c r="G325" s="220"/>
      <c r="H325" s="220"/>
    </row>
    <row r="326" ht="14.25" hidden="1" customHeight="1">
      <c r="A326" s="219"/>
      <c r="G326" s="220"/>
      <c r="H326" s="220"/>
    </row>
    <row r="327" ht="14.25" hidden="1" customHeight="1">
      <c r="A327" s="219"/>
      <c r="G327" s="220"/>
      <c r="H327" s="220"/>
    </row>
    <row r="328" ht="14.25" hidden="1" customHeight="1">
      <c r="A328" s="219"/>
      <c r="G328" s="220"/>
      <c r="H328" s="220"/>
    </row>
    <row r="329" ht="14.25" hidden="1" customHeight="1">
      <c r="A329" s="219"/>
      <c r="G329" s="220"/>
      <c r="H329" s="220"/>
    </row>
    <row r="330" ht="14.25" hidden="1" customHeight="1">
      <c r="A330" s="219"/>
      <c r="G330" s="220"/>
      <c r="H330" s="220"/>
    </row>
    <row r="331" ht="14.25" hidden="1" customHeight="1">
      <c r="A331" s="219"/>
      <c r="G331" s="220"/>
      <c r="H331" s="220"/>
    </row>
    <row r="332" ht="14.25" hidden="1" customHeight="1">
      <c r="A332" s="219"/>
      <c r="G332" s="220"/>
      <c r="H332" s="220"/>
    </row>
    <row r="333" ht="14.25" hidden="1" customHeight="1">
      <c r="A333" s="219"/>
      <c r="G333" s="220"/>
      <c r="H333" s="220"/>
    </row>
    <row r="334" ht="14.25" hidden="1" customHeight="1">
      <c r="A334" s="219"/>
      <c r="G334" s="220"/>
      <c r="H334" s="220"/>
    </row>
    <row r="335" ht="14.25" hidden="1" customHeight="1">
      <c r="A335" s="219"/>
      <c r="G335" s="220"/>
      <c r="H335" s="220"/>
    </row>
    <row r="336" ht="14.25" hidden="1" customHeight="1">
      <c r="A336" s="219"/>
      <c r="G336" s="220"/>
      <c r="H336" s="220"/>
    </row>
    <row r="337" ht="14.25" hidden="1" customHeight="1">
      <c r="A337" s="219"/>
      <c r="G337" s="220"/>
      <c r="H337" s="220"/>
    </row>
    <row r="338" ht="14.25" hidden="1" customHeight="1">
      <c r="A338" s="219"/>
      <c r="G338" s="220"/>
      <c r="H338" s="220"/>
    </row>
    <row r="339" ht="14.25" hidden="1" customHeight="1">
      <c r="A339" s="219"/>
      <c r="G339" s="220"/>
      <c r="H339" s="220"/>
    </row>
    <row r="340" ht="14.25" hidden="1" customHeight="1">
      <c r="A340" s="219"/>
      <c r="G340" s="220"/>
      <c r="H340" s="220"/>
    </row>
    <row r="341" ht="14.25" hidden="1" customHeight="1">
      <c r="A341" s="219"/>
      <c r="G341" s="220"/>
      <c r="H341" s="220"/>
    </row>
    <row r="342" ht="14.25" hidden="1" customHeight="1">
      <c r="A342" s="219"/>
      <c r="G342" s="220"/>
      <c r="H342" s="220"/>
    </row>
    <row r="343" ht="14.25" hidden="1" customHeight="1">
      <c r="A343" s="219"/>
      <c r="G343" s="220"/>
      <c r="H343" s="220"/>
    </row>
    <row r="344" ht="14.25" hidden="1" customHeight="1">
      <c r="A344" s="219"/>
      <c r="G344" s="220"/>
      <c r="H344" s="220"/>
    </row>
    <row r="345" ht="14.25" hidden="1" customHeight="1">
      <c r="A345" s="219"/>
      <c r="G345" s="220"/>
      <c r="H345" s="220"/>
    </row>
    <row r="346" ht="14.25" hidden="1" customHeight="1">
      <c r="A346" s="219"/>
      <c r="G346" s="220"/>
      <c r="H346" s="220"/>
    </row>
    <row r="347" ht="14.25" hidden="1" customHeight="1">
      <c r="A347" s="219"/>
      <c r="G347" s="220"/>
      <c r="H347" s="220"/>
    </row>
    <row r="348" ht="14.25" hidden="1" customHeight="1">
      <c r="A348" s="219"/>
      <c r="G348" s="220"/>
      <c r="H348" s="220"/>
    </row>
    <row r="349" ht="14.25" hidden="1" customHeight="1">
      <c r="A349" s="219"/>
      <c r="G349" s="220"/>
      <c r="H349" s="220"/>
    </row>
    <row r="350" ht="14.25" hidden="1" customHeight="1">
      <c r="A350" s="219"/>
      <c r="G350" s="220"/>
      <c r="H350" s="220"/>
    </row>
    <row r="351" ht="14.25" hidden="1" customHeight="1">
      <c r="A351" s="219"/>
      <c r="G351" s="220"/>
      <c r="H351" s="220"/>
    </row>
    <row r="352" ht="14.25" hidden="1" customHeight="1">
      <c r="A352" s="219"/>
      <c r="G352" s="220"/>
      <c r="H352" s="220"/>
    </row>
    <row r="353" ht="14.25" hidden="1" customHeight="1">
      <c r="A353" s="219"/>
      <c r="G353" s="220"/>
      <c r="H353" s="220"/>
    </row>
    <row r="354" ht="14.25" hidden="1" customHeight="1">
      <c r="A354" s="219"/>
      <c r="G354" s="220"/>
      <c r="H354" s="220"/>
    </row>
    <row r="355" ht="14.25" hidden="1" customHeight="1">
      <c r="A355" s="219"/>
      <c r="G355" s="220"/>
      <c r="H355" s="220"/>
    </row>
    <row r="356" ht="14.25" hidden="1" customHeight="1">
      <c r="A356" s="219"/>
      <c r="G356" s="220"/>
      <c r="H356" s="220"/>
    </row>
    <row r="357" ht="14.25" hidden="1" customHeight="1">
      <c r="A357" s="219"/>
      <c r="G357" s="220"/>
      <c r="H357" s="220"/>
    </row>
    <row r="358" ht="14.25" hidden="1" customHeight="1">
      <c r="A358" s="219"/>
      <c r="G358" s="220"/>
      <c r="H358" s="220"/>
    </row>
    <row r="359" ht="14.25" hidden="1" customHeight="1">
      <c r="A359" s="219"/>
      <c r="G359" s="220"/>
      <c r="H359" s="220"/>
    </row>
    <row r="360" ht="14.25" hidden="1" customHeight="1">
      <c r="A360" s="219"/>
      <c r="G360" s="220"/>
      <c r="H360" s="220"/>
    </row>
    <row r="361" ht="14.25" hidden="1" customHeight="1">
      <c r="A361" s="219"/>
      <c r="G361" s="220"/>
      <c r="H361" s="220"/>
    </row>
    <row r="362" ht="14.25" hidden="1" customHeight="1">
      <c r="A362" s="219"/>
      <c r="G362" s="220"/>
      <c r="H362" s="220"/>
    </row>
    <row r="363" ht="14.25" hidden="1" customHeight="1">
      <c r="A363" s="219"/>
      <c r="G363" s="220"/>
      <c r="H363" s="220"/>
    </row>
    <row r="364" ht="14.25" hidden="1" customHeight="1">
      <c r="A364" s="219"/>
      <c r="G364" s="220"/>
      <c r="H364" s="220"/>
    </row>
    <row r="365" ht="14.25" hidden="1" customHeight="1">
      <c r="A365" s="219"/>
      <c r="G365" s="220"/>
      <c r="H365" s="220"/>
    </row>
    <row r="366" ht="14.25" hidden="1" customHeight="1">
      <c r="A366" s="219"/>
      <c r="G366" s="220"/>
      <c r="H366" s="220"/>
    </row>
    <row r="367" ht="14.25" hidden="1" customHeight="1">
      <c r="A367" s="219"/>
      <c r="G367" s="220"/>
      <c r="H367" s="220"/>
    </row>
    <row r="368" ht="14.25" hidden="1" customHeight="1">
      <c r="A368" s="219"/>
      <c r="G368" s="220"/>
      <c r="H368" s="220"/>
    </row>
    <row r="369" ht="14.25" hidden="1" customHeight="1">
      <c r="A369" s="219"/>
      <c r="G369" s="220"/>
      <c r="H369" s="220"/>
    </row>
    <row r="370" ht="14.25" hidden="1" customHeight="1">
      <c r="A370" s="219"/>
      <c r="G370" s="220"/>
      <c r="H370" s="220"/>
    </row>
    <row r="371" ht="14.25" hidden="1" customHeight="1">
      <c r="A371" s="219"/>
      <c r="G371" s="220"/>
      <c r="H371" s="220"/>
    </row>
    <row r="372" ht="14.25" hidden="1" customHeight="1">
      <c r="A372" s="219"/>
      <c r="G372" s="220"/>
      <c r="H372" s="220"/>
    </row>
    <row r="373" ht="14.25" hidden="1" customHeight="1">
      <c r="A373" s="219"/>
      <c r="G373" s="220"/>
      <c r="H373" s="220"/>
    </row>
    <row r="374" ht="14.25" hidden="1" customHeight="1">
      <c r="A374" s="219"/>
      <c r="G374" s="220"/>
      <c r="H374" s="220"/>
    </row>
    <row r="375" ht="14.25" hidden="1" customHeight="1">
      <c r="A375" s="219"/>
      <c r="G375" s="220"/>
      <c r="H375" s="220"/>
    </row>
    <row r="376" ht="14.25" hidden="1" customHeight="1">
      <c r="A376" s="219"/>
      <c r="G376" s="220"/>
      <c r="H376" s="220"/>
    </row>
    <row r="377" ht="14.25" hidden="1" customHeight="1">
      <c r="A377" s="219"/>
      <c r="G377" s="220"/>
      <c r="H377" s="220"/>
    </row>
    <row r="378" ht="14.25" hidden="1" customHeight="1">
      <c r="A378" s="219"/>
      <c r="G378" s="220"/>
      <c r="H378" s="220"/>
    </row>
    <row r="379" ht="14.25" hidden="1" customHeight="1">
      <c r="A379" s="219"/>
      <c r="G379" s="220"/>
      <c r="H379" s="220"/>
    </row>
    <row r="380" ht="14.25" hidden="1" customHeight="1">
      <c r="A380" s="219"/>
      <c r="G380" s="220"/>
      <c r="H380" s="220"/>
    </row>
    <row r="381" ht="14.25" hidden="1" customHeight="1">
      <c r="A381" s="219"/>
      <c r="G381" s="220"/>
      <c r="H381" s="220"/>
    </row>
    <row r="382" ht="14.25" hidden="1" customHeight="1">
      <c r="A382" s="219"/>
      <c r="G382" s="220"/>
      <c r="H382" s="220"/>
    </row>
    <row r="383" ht="14.25" hidden="1" customHeight="1">
      <c r="A383" s="219"/>
      <c r="G383" s="220"/>
      <c r="H383" s="220"/>
    </row>
    <row r="384" ht="14.25" hidden="1" customHeight="1">
      <c r="A384" s="219"/>
      <c r="G384" s="220"/>
      <c r="H384" s="220"/>
    </row>
    <row r="385" ht="14.25" hidden="1" customHeight="1">
      <c r="A385" s="219"/>
      <c r="G385" s="220"/>
      <c r="H385" s="220"/>
    </row>
    <row r="386" ht="14.25" hidden="1" customHeight="1">
      <c r="A386" s="219"/>
      <c r="G386" s="220"/>
      <c r="H386" s="220"/>
    </row>
    <row r="387" ht="14.25" hidden="1" customHeight="1">
      <c r="A387" s="219"/>
      <c r="G387" s="220"/>
      <c r="H387" s="220"/>
    </row>
    <row r="388" ht="14.25" hidden="1" customHeight="1">
      <c r="A388" s="219"/>
      <c r="G388" s="220"/>
      <c r="H388" s="220"/>
    </row>
    <row r="389" ht="14.25" hidden="1" customHeight="1">
      <c r="A389" s="219"/>
      <c r="G389" s="220"/>
      <c r="H389" s="220"/>
    </row>
    <row r="390" ht="14.25" hidden="1" customHeight="1">
      <c r="A390" s="219"/>
      <c r="G390" s="220"/>
      <c r="H390" s="220"/>
    </row>
    <row r="391" ht="14.25" hidden="1" customHeight="1">
      <c r="A391" s="219"/>
      <c r="G391" s="220"/>
      <c r="H391" s="220"/>
    </row>
    <row r="392" ht="14.25" hidden="1" customHeight="1">
      <c r="A392" s="219"/>
      <c r="G392" s="220"/>
      <c r="H392" s="220"/>
    </row>
    <row r="393" ht="14.25" hidden="1" customHeight="1">
      <c r="A393" s="219"/>
      <c r="G393" s="220"/>
      <c r="H393" s="220"/>
    </row>
    <row r="394" ht="14.25" hidden="1" customHeight="1">
      <c r="A394" s="219"/>
      <c r="G394" s="220"/>
      <c r="H394" s="220"/>
    </row>
    <row r="395" ht="14.25" hidden="1" customHeight="1">
      <c r="A395" s="219"/>
      <c r="G395" s="220"/>
      <c r="H395" s="220"/>
    </row>
    <row r="396" ht="14.25" hidden="1" customHeight="1">
      <c r="A396" s="219"/>
      <c r="G396" s="220"/>
      <c r="H396" s="220"/>
    </row>
    <row r="397" ht="14.25" hidden="1" customHeight="1">
      <c r="A397" s="219"/>
      <c r="G397" s="220"/>
      <c r="H397" s="220"/>
    </row>
    <row r="398" ht="14.25" hidden="1" customHeight="1">
      <c r="A398" s="219"/>
      <c r="G398" s="220"/>
      <c r="H398" s="220"/>
    </row>
    <row r="399" ht="14.25" hidden="1" customHeight="1">
      <c r="A399" s="219"/>
      <c r="G399" s="220"/>
      <c r="H399" s="220"/>
    </row>
    <row r="400" ht="14.25" hidden="1" customHeight="1">
      <c r="A400" s="219"/>
      <c r="G400" s="220"/>
      <c r="H400" s="220"/>
    </row>
    <row r="401" ht="14.25" hidden="1" customHeight="1">
      <c r="A401" s="219"/>
      <c r="G401" s="220"/>
      <c r="H401" s="220"/>
    </row>
    <row r="402" ht="14.25" hidden="1" customHeight="1">
      <c r="A402" s="219"/>
      <c r="G402" s="220"/>
      <c r="H402" s="220"/>
    </row>
    <row r="403" ht="14.25" hidden="1" customHeight="1">
      <c r="A403" s="219"/>
      <c r="G403" s="220"/>
      <c r="H403" s="220"/>
    </row>
    <row r="404" ht="14.25" hidden="1" customHeight="1">
      <c r="A404" s="219"/>
      <c r="G404" s="220"/>
      <c r="H404" s="220"/>
    </row>
    <row r="405" ht="14.25" hidden="1" customHeight="1">
      <c r="A405" s="219"/>
      <c r="G405" s="220"/>
      <c r="H405" s="220"/>
    </row>
    <row r="406" ht="14.25" hidden="1" customHeight="1">
      <c r="A406" s="219"/>
      <c r="G406" s="220"/>
      <c r="H406" s="220"/>
    </row>
    <row r="407" ht="14.25" hidden="1" customHeight="1">
      <c r="A407" s="219"/>
      <c r="G407" s="220"/>
      <c r="H407" s="220"/>
    </row>
    <row r="408" ht="14.25" hidden="1" customHeight="1">
      <c r="A408" s="219"/>
      <c r="G408" s="220"/>
      <c r="H408" s="220"/>
    </row>
    <row r="409" ht="14.25" hidden="1" customHeight="1">
      <c r="A409" s="219"/>
      <c r="G409" s="220"/>
      <c r="H409" s="220"/>
    </row>
    <row r="410" ht="14.25" hidden="1" customHeight="1">
      <c r="A410" s="219"/>
      <c r="G410" s="220"/>
      <c r="H410" s="220"/>
    </row>
    <row r="411" ht="14.25" hidden="1" customHeight="1">
      <c r="A411" s="219"/>
      <c r="G411" s="220"/>
      <c r="H411" s="220"/>
    </row>
    <row r="412" ht="14.25" hidden="1" customHeight="1">
      <c r="A412" s="219"/>
      <c r="G412" s="220"/>
      <c r="H412" s="220"/>
    </row>
    <row r="413" ht="14.25" hidden="1" customHeight="1">
      <c r="A413" s="219"/>
      <c r="G413" s="220"/>
      <c r="H413" s="220"/>
    </row>
    <row r="414" ht="14.25" hidden="1" customHeight="1">
      <c r="A414" s="219"/>
      <c r="G414" s="220"/>
      <c r="H414" s="220"/>
    </row>
    <row r="415" ht="14.25" hidden="1" customHeight="1">
      <c r="A415" s="219"/>
      <c r="G415" s="220"/>
      <c r="H415" s="220"/>
    </row>
    <row r="416" ht="14.25" hidden="1" customHeight="1">
      <c r="A416" s="219"/>
      <c r="G416" s="220"/>
      <c r="H416" s="220"/>
    </row>
    <row r="417" ht="14.25" hidden="1" customHeight="1">
      <c r="A417" s="219"/>
      <c r="G417" s="220"/>
      <c r="H417" s="220"/>
    </row>
    <row r="418" ht="14.25" hidden="1" customHeight="1">
      <c r="A418" s="219"/>
      <c r="G418" s="220"/>
      <c r="H418" s="220"/>
    </row>
    <row r="419" ht="14.25" hidden="1" customHeight="1">
      <c r="A419" s="219"/>
      <c r="G419" s="220"/>
      <c r="H419" s="220"/>
    </row>
    <row r="420" ht="14.25" hidden="1" customHeight="1">
      <c r="A420" s="219"/>
      <c r="G420" s="220"/>
      <c r="H420" s="220"/>
    </row>
    <row r="421" ht="14.25" hidden="1" customHeight="1">
      <c r="A421" s="219"/>
      <c r="G421" s="220"/>
      <c r="H421" s="220"/>
    </row>
    <row r="422" ht="14.25" hidden="1" customHeight="1">
      <c r="A422" s="219"/>
      <c r="G422" s="220"/>
      <c r="H422" s="220"/>
    </row>
    <row r="423" ht="14.25" hidden="1" customHeight="1">
      <c r="A423" s="219"/>
      <c r="G423" s="220"/>
      <c r="H423" s="220"/>
    </row>
    <row r="424" ht="14.25" hidden="1" customHeight="1">
      <c r="A424" s="219"/>
      <c r="G424" s="220"/>
      <c r="H424" s="220"/>
    </row>
    <row r="425" ht="14.25" hidden="1" customHeight="1">
      <c r="A425" s="219"/>
      <c r="G425" s="220"/>
      <c r="H425" s="220"/>
    </row>
    <row r="426" ht="14.25" hidden="1" customHeight="1">
      <c r="A426" s="219"/>
      <c r="G426" s="220"/>
      <c r="H426" s="220"/>
    </row>
    <row r="427" ht="14.25" hidden="1" customHeight="1">
      <c r="A427" s="219"/>
      <c r="G427" s="220"/>
      <c r="H427" s="220"/>
    </row>
    <row r="428" ht="14.25" hidden="1" customHeight="1">
      <c r="A428" s="219"/>
      <c r="G428" s="220"/>
      <c r="H428" s="220"/>
    </row>
    <row r="429" ht="14.25" hidden="1" customHeight="1">
      <c r="A429" s="219"/>
      <c r="G429" s="220"/>
      <c r="H429" s="220"/>
    </row>
    <row r="430" ht="14.25" hidden="1" customHeight="1">
      <c r="A430" s="219"/>
      <c r="G430" s="220"/>
      <c r="H430" s="220"/>
    </row>
    <row r="431" ht="14.25" hidden="1" customHeight="1">
      <c r="A431" s="219"/>
      <c r="G431" s="220"/>
      <c r="H431" s="220"/>
    </row>
    <row r="432" ht="14.25" hidden="1" customHeight="1">
      <c r="A432" s="219"/>
      <c r="G432" s="220"/>
      <c r="H432" s="220"/>
    </row>
    <row r="433" ht="14.25" hidden="1" customHeight="1">
      <c r="A433" s="219"/>
      <c r="G433" s="220"/>
      <c r="H433" s="220"/>
    </row>
    <row r="434" ht="14.25" hidden="1" customHeight="1">
      <c r="A434" s="219"/>
      <c r="G434" s="220"/>
      <c r="H434" s="220"/>
    </row>
    <row r="435" ht="14.25" hidden="1" customHeight="1">
      <c r="A435" s="219"/>
      <c r="G435" s="220"/>
      <c r="H435" s="220"/>
    </row>
    <row r="436" ht="14.25" hidden="1" customHeight="1">
      <c r="A436" s="219"/>
      <c r="G436" s="220"/>
      <c r="H436" s="220"/>
    </row>
    <row r="437" ht="14.25" hidden="1" customHeight="1">
      <c r="A437" s="219"/>
      <c r="G437" s="220"/>
      <c r="H437" s="220"/>
    </row>
    <row r="438" ht="14.25" hidden="1" customHeight="1">
      <c r="A438" s="219"/>
      <c r="G438" s="220"/>
      <c r="H438" s="220"/>
    </row>
    <row r="439" ht="14.25" hidden="1" customHeight="1">
      <c r="A439" s="219"/>
      <c r="G439" s="220"/>
      <c r="H439" s="220"/>
    </row>
    <row r="440" ht="14.25" hidden="1" customHeight="1">
      <c r="A440" s="219"/>
      <c r="G440" s="220"/>
      <c r="H440" s="220"/>
    </row>
    <row r="441" ht="14.25" hidden="1" customHeight="1">
      <c r="A441" s="219"/>
      <c r="G441" s="220"/>
      <c r="H441" s="220"/>
    </row>
    <row r="442" ht="14.25" hidden="1" customHeight="1">
      <c r="A442" s="219"/>
      <c r="G442" s="220"/>
      <c r="H442" s="220"/>
    </row>
    <row r="443" ht="14.25" hidden="1" customHeight="1">
      <c r="A443" s="219"/>
      <c r="G443" s="220"/>
      <c r="H443" s="220"/>
    </row>
    <row r="444" ht="14.25" hidden="1" customHeight="1">
      <c r="A444" s="219"/>
      <c r="G444" s="220"/>
      <c r="H444" s="220"/>
    </row>
    <row r="445" ht="14.25" hidden="1" customHeight="1">
      <c r="A445" s="219"/>
      <c r="G445" s="220"/>
      <c r="H445" s="220"/>
    </row>
    <row r="446" ht="14.25" hidden="1" customHeight="1">
      <c r="A446" s="219"/>
      <c r="G446" s="220"/>
      <c r="H446" s="220"/>
    </row>
    <row r="447" ht="14.25" hidden="1" customHeight="1">
      <c r="A447" s="219"/>
      <c r="G447" s="220"/>
      <c r="H447" s="220"/>
    </row>
    <row r="448" ht="14.25" hidden="1" customHeight="1">
      <c r="A448" s="219"/>
      <c r="G448" s="220"/>
      <c r="H448" s="220"/>
    </row>
    <row r="449" ht="14.25" hidden="1" customHeight="1">
      <c r="A449" s="219"/>
      <c r="G449" s="220"/>
      <c r="H449" s="220"/>
    </row>
    <row r="450" ht="14.25" hidden="1" customHeight="1">
      <c r="A450" s="219"/>
      <c r="G450" s="220"/>
      <c r="H450" s="220"/>
    </row>
    <row r="451" ht="14.25" hidden="1" customHeight="1">
      <c r="A451" s="219"/>
      <c r="G451" s="220"/>
      <c r="H451" s="220"/>
    </row>
    <row r="452" ht="14.25" hidden="1" customHeight="1">
      <c r="A452" s="219"/>
      <c r="G452" s="220"/>
      <c r="H452" s="220"/>
    </row>
    <row r="453" ht="14.25" hidden="1" customHeight="1">
      <c r="A453" s="219"/>
      <c r="G453" s="220"/>
      <c r="H453" s="220"/>
    </row>
    <row r="454" ht="14.25" hidden="1" customHeight="1">
      <c r="A454" s="219"/>
      <c r="G454" s="220"/>
      <c r="H454" s="220"/>
    </row>
    <row r="455" ht="14.25" hidden="1" customHeight="1">
      <c r="A455" s="219"/>
      <c r="G455" s="220"/>
      <c r="H455" s="220"/>
    </row>
    <row r="456" ht="14.25" hidden="1" customHeight="1">
      <c r="A456" s="219"/>
      <c r="G456" s="220"/>
      <c r="H456" s="220"/>
    </row>
    <row r="457" ht="14.25" hidden="1" customHeight="1">
      <c r="A457" s="219"/>
      <c r="G457" s="220"/>
      <c r="H457" s="220"/>
    </row>
    <row r="458" ht="14.25" hidden="1" customHeight="1">
      <c r="A458" s="219"/>
      <c r="G458" s="220"/>
      <c r="H458" s="220"/>
    </row>
    <row r="459" ht="14.25" hidden="1" customHeight="1">
      <c r="A459" s="219"/>
      <c r="G459" s="220"/>
      <c r="H459" s="220"/>
    </row>
    <row r="460" ht="14.25" hidden="1" customHeight="1">
      <c r="A460" s="219"/>
      <c r="G460" s="220"/>
      <c r="H460" s="220"/>
    </row>
    <row r="461" ht="14.25" hidden="1" customHeight="1">
      <c r="A461" s="219"/>
      <c r="G461" s="220"/>
      <c r="H461" s="220"/>
    </row>
    <row r="462" ht="14.25" hidden="1" customHeight="1">
      <c r="A462" s="219"/>
      <c r="G462" s="220"/>
      <c r="H462" s="220"/>
    </row>
    <row r="463" ht="14.25" hidden="1" customHeight="1">
      <c r="A463" s="219"/>
      <c r="G463" s="220"/>
      <c r="H463" s="220"/>
    </row>
    <row r="464" ht="14.25" hidden="1" customHeight="1">
      <c r="A464" s="219"/>
      <c r="G464" s="220"/>
      <c r="H464" s="220"/>
    </row>
    <row r="465" ht="14.25" hidden="1" customHeight="1">
      <c r="A465" s="219"/>
      <c r="G465" s="220"/>
      <c r="H465" s="220"/>
    </row>
    <row r="466" ht="14.25" hidden="1" customHeight="1">
      <c r="A466" s="219"/>
      <c r="G466" s="220"/>
      <c r="H466" s="220"/>
    </row>
    <row r="467" ht="14.25" hidden="1" customHeight="1">
      <c r="A467" s="219"/>
      <c r="G467" s="220"/>
      <c r="H467" s="220"/>
    </row>
    <row r="468" ht="14.25" hidden="1" customHeight="1">
      <c r="A468" s="219"/>
      <c r="G468" s="220"/>
      <c r="H468" s="220"/>
    </row>
    <row r="469" ht="14.25" hidden="1" customHeight="1">
      <c r="A469" s="219"/>
      <c r="G469" s="220"/>
      <c r="H469" s="220"/>
    </row>
    <row r="470" ht="14.25" hidden="1" customHeight="1">
      <c r="A470" s="219"/>
      <c r="G470" s="220"/>
      <c r="H470" s="220"/>
    </row>
    <row r="471" ht="14.25" hidden="1" customHeight="1">
      <c r="A471" s="219"/>
      <c r="G471" s="220"/>
      <c r="H471" s="220"/>
    </row>
    <row r="472" ht="14.25" hidden="1" customHeight="1">
      <c r="A472" s="219"/>
      <c r="G472" s="220"/>
      <c r="H472" s="220"/>
    </row>
    <row r="473" ht="14.25" hidden="1" customHeight="1">
      <c r="A473" s="219"/>
      <c r="G473" s="220"/>
      <c r="H473" s="220"/>
    </row>
    <row r="474" ht="14.25" hidden="1" customHeight="1">
      <c r="A474" s="219"/>
      <c r="G474" s="220"/>
      <c r="H474" s="220"/>
    </row>
    <row r="475" ht="14.25" hidden="1" customHeight="1">
      <c r="A475" s="219"/>
      <c r="G475" s="220"/>
      <c r="H475" s="220"/>
    </row>
    <row r="476" ht="14.25" hidden="1" customHeight="1">
      <c r="A476" s="219"/>
      <c r="G476" s="220"/>
      <c r="H476" s="220"/>
    </row>
    <row r="477" ht="14.25" hidden="1" customHeight="1">
      <c r="A477" s="219"/>
      <c r="G477" s="220"/>
      <c r="H477" s="220"/>
    </row>
    <row r="478" ht="14.25" hidden="1" customHeight="1">
      <c r="A478" s="219"/>
      <c r="G478" s="220"/>
      <c r="H478" s="220"/>
    </row>
    <row r="479" ht="14.25" hidden="1" customHeight="1">
      <c r="A479" s="219"/>
      <c r="G479" s="220"/>
      <c r="H479" s="220"/>
    </row>
    <row r="480" ht="14.25" hidden="1" customHeight="1">
      <c r="A480" s="219"/>
      <c r="G480" s="220"/>
      <c r="H480" s="220"/>
    </row>
    <row r="481" ht="14.25" hidden="1" customHeight="1">
      <c r="A481" s="219"/>
      <c r="G481" s="220"/>
      <c r="H481" s="220"/>
    </row>
    <row r="482" ht="14.25" hidden="1" customHeight="1">
      <c r="A482" s="219"/>
      <c r="G482" s="220"/>
      <c r="H482" s="220"/>
    </row>
    <row r="483" ht="14.25" hidden="1" customHeight="1">
      <c r="A483" s="219"/>
      <c r="G483" s="220"/>
      <c r="H483" s="220"/>
    </row>
    <row r="484" ht="14.25" hidden="1" customHeight="1">
      <c r="A484" s="219"/>
      <c r="G484" s="220"/>
      <c r="H484" s="220"/>
    </row>
    <row r="485" ht="14.25" hidden="1" customHeight="1">
      <c r="A485" s="219"/>
      <c r="G485" s="220"/>
      <c r="H485" s="220"/>
    </row>
    <row r="486" ht="14.25" hidden="1" customHeight="1">
      <c r="A486" s="219"/>
      <c r="G486" s="220"/>
      <c r="H486" s="220"/>
    </row>
    <row r="487" ht="14.25" hidden="1" customHeight="1">
      <c r="A487" s="219"/>
      <c r="G487" s="220"/>
      <c r="H487" s="220"/>
    </row>
    <row r="488" ht="14.25" hidden="1" customHeight="1">
      <c r="A488" s="219"/>
      <c r="G488" s="220"/>
      <c r="H488" s="220"/>
    </row>
    <row r="489" ht="14.25" hidden="1" customHeight="1">
      <c r="A489" s="219"/>
      <c r="G489" s="220"/>
      <c r="H489" s="220"/>
    </row>
    <row r="490" ht="14.25" hidden="1" customHeight="1">
      <c r="A490" s="219"/>
      <c r="G490" s="220"/>
      <c r="H490" s="220"/>
    </row>
    <row r="491" ht="14.25" hidden="1" customHeight="1">
      <c r="A491" s="219"/>
      <c r="G491" s="220"/>
      <c r="H491" s="220"/>
    </row>
    <row r="492" ht="14.25" hidden="1" customHeight="1">
      <c r="A492" s="219"/>
      <c r="G492" s="220"/>
      <c r="H492" s="220"/>
    </row>
    <row r="493" ht="14.25" hidden="1" customHeight="1">
      <c r="A493" s="219"/>
      <c r="G493" s="220"/>
      <c r="H493" s="220"/>
    </row>
    <row r="494" ht="14.25" hidden="1" customHeight="1">
      <c r="A494" s="219"/>
      <c r="G494" s="220"/>
      <c r="H494" s="220"/>
    </row>
    <row r="495" ht="14.25" hidden="1" customHeight="1">
      <c r="A495" s="219"/>
      <c r="G495" s="220"/>
      <c r="H495" s="220"/>
    </row>
    <row r="496" ht="14.25" hidden="1" customHeight="1">
      <c r="A496" s="219"/>
      <c r="G496" s="220"/>
      <c r="H496" s="220"/>
    </row>
    <row r="497" ht="14.25" hidden="1" customHeight="1">
      <c r="A497" s="219"/>
      <c r="G497" s="220"/>
      <c r="H497" s="220"/>
    </row>
    <row r="498" ht="14.25" hidden="1" customHeight="1">
      <c r="A498" s="219"/>
      <c r="G498" s="220"/>
      <c r="H498" s="220"/>
    </row>
    <row r="499" ht="14.25" hidden="1" customHeight="1">
      <c r="A499" s="219"/>
      <c r="G499" s="220"/>
      <c r="H499" s="220"/>
    </row>
    <row r="500" ht="14.25" hidden="1" customHeight="1">
      <c r="A500" s="219"/>
      <c r="G500" s="220"/>
      <c r="H500" s="220"/>
    </row>
    <row r="501" ht="14.25" hidden="1" customHeight="1">
      <c r="A501" s="219"/>
      <c r="G501" s="220"/>
      <c r="H501" s="220"/>
    </row>
    <row r="502" ht="14.25" hidden="1" customHeight="1">
      <c r="A502" s="219"/>
      <c r="G502" s="220"/>
      <c r="H502" s="220"/>
    </row>
    <row r="503" ht="14.25" hidden="1" customHeight="1">
      <c r="A503" s="219"/>
      <c r="G503" s="220"/>
      <c r="H503" s="220"/>
    </row>
    <row r="504" ht="14.25" hidden="1" customHeight="1">
      <c r="A504" s="219"/>
      <c r="G504" s="220"/>
      <c r="H504" s="220"/>
    </row>
    <row r="505" ht="14.25" hidden="1" customHeight="1">
      <c r="A505" s="219"/>
      <c r="G505" s="220"/>
      <c r="H505" s="220"/>
    </row>
    <row r="506" ht="14.25" hidden="1" customHeight="1">
      <c r="A506" s="219"/>
      <c r="G506" s="220"/>
      <c r="H506" s="220"/>
    </row>
    <row r="507" ht="14.25" hidden="1" customHeight="1">
      <c r="A507" s="219"/>
      <c r="G507" s="220"/>
      <c r="H507" s="220"/>
    </row>
    <row r="508" ht="14.25" hidden="1" customHeight="1">
      <c r="A508" s="219"/>
      <c r="G508" s="220"/>
      <c r="H508" s="220"/>
    </row>
    <row r="509" ht="14.25" hidden="1" customHeight="1">
      <c r="A509" s="219"/>
      <c r="G509" s="220"/>
      <c r="H509" s="220"/>
    </row>
    <row r="510" ht="14.25" hidden="1" customHeight="1">
      <c r="A510" s="219"/>
      <c r="G510" s="220"/>
      <c r="H510" s="220"/>
    </row>
    <row r="511" ht="14.25" hidden="1" customHeight="1">
      <c r="A511" s="219"/>
      <c r="G511" s="220"/>
      <c r="H511" s="220"/>
    </row>
    <row r="512" ht="14.25" hidden="1" customHeight="1">
      <c r="A512" s="219"/>
      <c r="G512" s="220"/>
      <c r="H512" s="220"/>
    </row>
    <row r="513" ht="14.25" hidden="1" customHeight="1">
      <c r="A513" s="219"/>
      <c r="G513" s="220"/>
      <c r="H513" s="220"/>
    </row>
    <row r="514" ht="14.25" hidden="1" customHeight="1">
      <c r="A514" s="219"/>
      <c r="G514" s="220"/>
      <c r="H514" s="220"/>
    </row>
    <row r="515" ht="14.25" hidden="1" customHeight="1">
      <c r="A515" s="219"/>
      <c r="G515" s="220"/>
      <c r="H515" s="220"/>
    </row>
    <row r="516" ht="14.25" hidden="1" customHeight="1">
      <c r="A516" s="219"/>
      <c r="G516" s="220"/>
      <c r="H516" s="220"/>
    </row>
    <row r="517" ht="14.25" hidden="1" customHeight="1">
      <c r="A517" s="219"/>
      <c r="G517" s="220"/>
      <c r="H517" s="220"/>
    </row>
    <row r="518" ht="14.25" hidden="1" customHeight="1">
      <c r="A518" s="219"/>
      <c r="G518" s="220"/>
      <c r="H518" s="220"/>
    </row>
    <row r="519" ht="14.25" hidden="1" customHeight="1">
      <c r="A519" s="219"/>
      <c r="G519" s="220"/>
      <c r="H519" s="220"/>
    </row>
    <row r="520" ht="14.25" hidden="1" customHeight="1">
      <c r="A520" s="219"/>
      <c r="G520" s="220"/>
      <c r="H520" s="220"/>
    </row>
    <row r="521" ht="14.25" hidden="1" customHeight="1">
      <c r="A521" s="219"/>
      <c r="G521" s="220"/>
      <c r="H521" s="220"/>
    </row>
    <row r="522" ht="14.25" hidden="1" customHeight="1">
      <c r="A522" s="219"/>
      <c r="G522" s="220"/>
      <c r="H522" s="220"/>
    </row>
    <row r="523" ht="14.25" hidden="1" customHeight="1">
      <c r="A523" s="219"/>
      <c r="G523" s="220"/>
      <c r="H523" s="220"/>
    </row>
    <row r="524" ht="14.25" hidden="1" customHeight="1">
      <c r="A524" s="219"/>
      <c r="G524" s="220"/>
      <c r="H524" s="220"/>
    </row>
    <row r="525" ht="14.25" hidden="1" customHeight="1">
      <c r="A525" s="219"/>
      <c r="G525" s="220"/>
      <c r="H525" s="220"/>
    </row>
    <row r="526" ht="14.25" hidden="1" customHeight="1">
      <c r="A526" s="219"/>
      <c r="G526" s="220"/>
      <c r="H526" s="220"/>
    </row>
    <row r="527" ht="14.25" hidden="1" customHeight="1">
      <c r="A527" s="219"/>
      <c r="G527" s="220"/>
      <c r="H527" s="220"/>
    </row>
    <row r="528" ht="14.25" hidden="1" customHeight="1">
      <c r="A528" s="219"/>
      <c r="G528" s="220"/>
      <c r="H528" s="220"/>
    </row>
    <row r="529" ht="14.25" hidden="1" customHeight="1">
      <c r="A529" s="219"/>
      <c r="G529" s="220"/>
      <c r="H529" s="220"/>
    </row>
    <row r="530" ht="14.25" hidden="1" customHeight="1">
      <c r="A530" s="219"/>
      <c r="G530" s="220"/>
      <c r="H530" s="220"/>
    </row>
    <row r="531" ht="14.25" hidden="1" customHeight="1">
      <c r="A531" s="219"/>
      <c r="G531" s="220"/>
      <c r="H531" s="220"/>
    </row>
    <row r="532" ht="14.25" hidden="1" customHeight="1">
      <c r="A532" s="219"/>
      <c r="G532" s="220"/>
      <c r="H532" s="220"/>
    </row>
    <row r="533" ht="14.25" hidden="1" customHeight="1">
      <c r="A533" s="219"/>
      <c r="G533" s="220"/>
      <c r="H533" s="220"/>
    </row>
    <row r="534" ht="14.25" hidden="1" customHeight="1">
      <c r="A534" s="219"/>
      <c r="G534" s="220"/>
      <c r="H534" s="220"/>
    </row>
    <row r="535" ht="14.25" hidden="1" customHeight="1">
      <c r="A535" s="219"/>
      <c r="G535" s="220"/>
      <c r="H535" s="220"/>
    </row>
    <row r="536" ht="14.25" hidden="1" customHeight="1">
      <c r="A536" s="219"/>
      <c r="G536" s="220"/>
      <c r="H536" s="220"/>
    </row>
    <row r="537" ht="14.25" hidden="1" customHeight="1">
      <c r="A537" s="219"/>
      <c r="G537" s="220"/>
      <c r="H537" s="220"/>
    </row>
    <row r="538" ht="14.25" hidden="1" customHeight="1">
      <c r="A538" s="219"/>
      <c r="G538" s="220"/>
      <c r="H538" s="220"/>
    </row>
    <row r="539" ht="14.25" hidden="1" customHeight="1">
      <c r="A539" s="219"/>
      <c r="G539" s="220"/>
      <c r="H539" s="220"/>
    </row>
    <row r="540" ht="14.25" hidden="1" customHeight="1">
      <c r="A540" s="219"/>
      <c r="G540" s="220"/>
      <c r="H540" s="220"/>
    </row>
    <row r="541" ht="14.25" hidden="1" customHeight="1">
      <c r="A541" s="219"/>
      <c r="G541" s="220"/>
      <c r="H541" s="220"/>
    </row>
    <row r="542" ht="14.25" hidden="1" customHeight="1">
      <c r="A542" s="219"/>
      <c r="G542" s="220"/>
      <c r="H542" s="220"/>
    </row>
    <row r="543" ht="14.25" hidden="1" customHeight="1">
      <c r="A543" s="219"/>
      <c r="G543" s="220"/>
      <c r="H543" s="220"/>
    </row>
    <row r="544" ht="14.25" hidden="1" customHeight="1">
      <c r="A544" s="219"/>
      <c r="G544" s="220"/>
      <c r="H544" s="220"/>
    </row>
    <row r="545" ht="14.25" hidden="1" customHeight="1">
      <c r="A545" s="219"/>
      <c r="G545" s="220"/>
      <c r="H545" s="220"/>
    </row>
    <row r="546" ht="14.25" hidden="1" customHeight="1">
      <c r="A546" s="219"/>
      <c r="G546" s="220"/>
      <c r="H546" s="220"/>
    </row>
    <row r="547" ht="14.25" hidden="1" customHeight="1">
      <c r="A547" s="219"/>
      <c r="G547" s="220"/>
      <c r="H547" s="220"/>
    </row>
    <row r="548" ht="14.25" hidden="1" customHeight="1">
      <c r="A548" s="219"/>
      <c r="G548" s="220"/>
      <c r="H548" s="220"/>
    </row>
    <row r="549" ht="14.25" hidden="1" customHeight="1">
      <c r="A549" s="219"/>
      <c r="G549" s="220"/>
      <c r="H549" s="220"/>
    </row>
    <row r="550" ht="14.25" hidden="1" customHeight="1">
      <c r="A550" s="219"/>
      <c r="G550" s="220"/>
      <c r="H550" s="220"/>
    </row>
    <row r="551" ht="14.25" hidden="1" customHeight="1">
      <c r="A551" s="219"/>
      <c r="G551" s="220"/>
      <c r="H551" s="220"/>
    </row>
    <row r="552" ht="14.25" hidden="1" customHeight="1">
      <c r="A552" s="219"/>
      <c r="G552" s="220"/>
      <c r="H552" s="220"/>
    </row>
    <row r="553" ht="14.25" hidden="1" customHeight="1">
      <c r="A553" s="219"/>
      <c r="G553" s="220"/>
      <c r="H553" s="220"/>
    </row>
    <row r="554" ht="14.25" hidden="1" customHeight="1">
      <c r="A554" s="219"/>
      <c r="G554" s="220"/>
      <c r="H554" s="220"/>
    </row>
    <row r="555" ht="14.25" hidden="1" customHeight="1">
      <c r="A555" s="219"/>
      <c r="G555" s="220"/>
      <c r="H555" s="220"/>
    </row>
    <row r="556" ht="14.25" hidden="1" customHeight="1">
      <c r="A556" s="219"/>
      <c r="G556" s="220"/>
      <c r="H556" s="220"/>
    </row>
    <row r="557" ht="14.25" hidden="1" customHeight="1">
      <c r="A557" s="219"/>
      <c r="G557" s="220"/>
      <c r="H557" s="220"/>
    </row>
    <row r="558" ht="14.25" hidden="1" customHeight="1">
      <c r="A558" s="219"/>
      <c r="G558" s="220"/>
      <c r="H558" s="220"/>
    </row>
    <row r="559" ht="14.25" hidden="1" customHeight="1">
      <c r="A559" s="219"/>
      <c r="G559" s="220"/>
      <c r="H559" s="220"/>
    </row>
    <row r="560" ht="14.25" hidden="1" customHeight="1">
      <c r="A560" s="219"/>
      <c r="G560" s="220"/>
      <c r="H560" s="220"/>
    </row>
    <row r="561" ht="14.25" hidden="1" customHeight="1">
      <c r="A561" s="219"/>
      <c r="G561" s="220"/>
      <c r="H561" s="220"/>
    </row>
    <row r="562" ht="14.25" hidden="1" customHeight="1">
      <c r="A562" s="219"/>
      <c r="G562" s="220"/>
      <c r="H562" s="220"/>
    </row>
    <row r="563" ht="14.25" hidden="1" customHeight="1">
      <c r="A563" s="219"/>
      <c r="G563" s="220"/>
      <c r="H563" s="220"/>
    </row>
    <row r="564" ht="14.25" hidden="1" customHeight="1">
      <c r="A564" s="219"/>
      <c r="G564" s="220"/>
      <c r="H564" s="220"/>
    </row>
    <row r="565" ht="14.25" hidden="1" customHeight="1">
      <c r="A565" s="219"/>
      <c r="G565" s="220"/>
      <c r="H565" s="220"/>
    </row>
    <row r="566" ht="14.25" hidden="1" customHeight="1">
      <c r="A566" s="219"/>
      <c r="G566" s="220"/>
      <c r="H566" s="220"/>
    </row>
    <row r="567" ht="14.25" hidden="1" customHeight="1">
      <c r="A567" s="219"/>
      <c r="G567" s="220"/>
      <c r="H567" s="220"/>
    </row>
    <row r="568" ht="14.25" hidden="1" customHeight="1">
      <c r="A568" s="219"/>
      <c r="G568" s="220"/>
      <c r="H568" s="220"/>
    </row>
    <row r="569" ht="14.25" hidden="1" customHeight="1">
      <c r="A569" s="219"/>
      <c r="G569" s="220"/>
      <c r="H569" s="220"/>
    </row>
    <row r="570" ht="14.25" hidden="1" customHeight="1">
      <c r="A570" s="219"/>
      <c r="G570" s="220"/>
      <c r="H570" s="220"/>
    </row>
    <row r="571" ht="14.25" hidden="1" customHeight="1">
      <c r="A571" s="219"/>
      <c r="G571" s="220"/>
      <c r="H571" s="220"/>
    </row>
    <row r="572" ht="14.25" hidden="1" customHeight="1">
      <c r="A572" s="219"/>
      <c r="G572" s="220"/>
      <c r="H572" s="220"/>
    </row>
    <row r="573" ht="14.25" hidden="1" customHeight="1">
      <c r="A573" s="219"/>
      <c r="G573" s="220"/>
      <c r="H573" s="220"/>
    </row>
    <row r="574" ht="14.25" hidden="1" customHeight="1">
      <c r="A574" s="219"/>
      <c r="G574" s="220"/>
      <c r="H574" s="220"/>
    </row>
    <row r="575" ht="14.25" hidden="1" customHeight="1">
      <c r="A575" s="219"/>
      <c r="G575" s="220"/>
      <c r="H575" s="220"/>
    </row>
    <row r="576" ht="14.25" hidden="1" customHeight="1">
      <c r="A576" s="219"/>
      <c r="G576" s="220"/>
      <c r="H576" s="220"/>
    </row>
    <row r="577" ht="14.25" hidden="1" customHeight="1">
      <c r="A577" s="219"/>
      <c r="G577" s="220"/>
      <c r="H577" s="220"/>
    </row>
    <row r="578" ht="14.25" hidden="1" customHeight="1">
      <c r="A578" s="219"/>
      <c r="G578" s="220"/>
      <c r="H578" s="220"/>
    </row>
    <row r="579" ht="14.25" hidden="1" customHeight="1">
      <c r="A579" s="219"/>
      <c r="G579" s="220"/>
      <c r="H579" s="220"/>
    </row>
    <row r="580" ht="14.25" hidden="1" customHeight="1">
      <c r="A580" s="219"/>
      <c r="G580" s="220"/>
      <c r="H580" s="220"/>
    </row>
    <row r="581" ht="14.25" hidden="1" customHeight="1">
      <c r="A581" s="219"/>
      <c r="G581" s="220"/>
      <c r="H581" s="220"/>
    </row>
    <row r="582" ht="14.25" hidden="1" customHeight="1">
      <c r="A582" s="219"/>
      <c r="G582" s="220"/>
      <c r="H582" s="220"/>
    </row>
    <row r="583" ht="14.25" hidden="1" customHeight="1">
      <c r="A583" s="219"/>
      <c r="G583" s="220"/>
      <c r="H583" s="220"/>
    </row>
    <row r="584" ht="14.25" hidden="1" customHeight="1">
      <c r="A584" s="219"/>
      <c r="G584" s="220"/>
      <c r="H584" s="220"/>
    </row>
    <row r="585" ht="14.25" hidden="1" customHeight="1">
      <c r="A585" s="219"/>
      <c r="G585" s="220"/>
      <c r="H585" s="220"/>
    </row>
    <row r="586" ht="14.25" hidden="1" customHeight="1">
      <c r="A586" s="219"/>
      <c r="G586" s="220"/>
      <c r="H586" s="220"/>
    </row>
    <row r="587" ht="14.25" hidden="1" customHeight="1">
      <c r="A587" s="219"/>
      <c r="G587" s="220"/>
      <c r="H587" s="220"/>
    </row>
    <row r="588" ht="14.25" hidden="1" customHeight="1">
      <c r="A588" s="219"/>
      <c r="G588" s="220"/>
      <c r="H588" s="220"/>
    </row>
    <row r="589" ht="14.25" hidden="1" customHeight="1">
      <c r="A589" s="219"/>
      <c r="G589" s="220"/>
      <c r="H589" s="220"/>
    </row>
    <row r="590" ht="14.25" hidden="1" customHeight="1">
      <c r="A590" s="219"/>
      <c r="G590" s="220"/>
      <c r="H590" s="220"/>
    </row>
    <row r="591" ht="14.25" hidden="1" customHeight="1">
      <c r="A591" s="219"/>
      <c r="G591" s="220"/>
      <c r="H591" s="220"/>
    </row>
    <row r="592" ht="14.25" hidden="1" customHeight="1">
      <c r="A592" s="219"/>
      <c r="G592" s="220"/>
      <c r="H592" s="220"/>
    </row>
    <row r="593" ht="14.25" hidden="1" customHeight="1">
      <c r="A593" s="219"/>
      <c r="G593" s="220"/>
      <c r="H593" s="220"/>
    </row>
    <row r="594" ht="14.25" hidden="1" customHeight="1">
      <c r="A594" s="219"/>
      <c r="G594" s="220"/>
      <c r="H594" s="220"/>
    </row>
    <row r="595" ht="14.25" hidden="1" customHeight="1">
      <c r="A595" s="219"/>
      <c r="G595" s="220"/>
      <c r="H595" s="220"/>
    </row>
    <row r="596" ht="14.25" hidden="1" customHeight="1">
      <c r="A596" s="219"/>
      <c r="G596" s="220"/>
      <c r="H596" s="220"/>
    </row>
    <row r="597" ht="14.25" hidden="1" customHeight="1">
      <c r="A597" s="219"/>
      <c r="G597" s="220"/>
      <c r="H597" s="220"/>
    </row>
    <row r="598" ht="14.25" hidden="1" customHeight="1">
      <c r="A598" s="219"/>
      <c r="G598" s="220"/>
      <c r="H598" s="220"/>
    </row>
    <row r="599" ht="14.25" hidden="1" customHeight="1">
      <c r="A599" s="219"/>
      <c r="G599" s="220"/>
      <c r="H599" s="220"/>
    </row>
    <row r="600" ht="14.25" hidden="1" customHeight="1">
      <c r="A600" s="219"/>
      <c r="G600" s="220"/>
      <c r="H600" s="220"/>
    </row>
    <row r="601" ht="14.25" hidden="1" customHeight="1">
      <c r="A601" s="219"/>
      <c r="G601" s="220"/>
      <c r="H601" s="220"/>
    </row>
    <row r="602" ht="14.25" hidden="1" customHeight="1">
      <c r="A602" s="219"/>
      <c r="G602" s="220"/>
      <c r="H602" s="220"/>
    </row>
    <row r="603" ht="14.25" hidden="1" customHeight="1">
      <c r="A603" s="219"/>
      <c r="G603" s="220"/>
      <c r="H603" s="220"/>
    </row>
    <row r="604" ht="14.25" hidden="1" customHeight="1">
      <c r="A604" s="219"/>
      <c r="G604" s="220"/>
      <c r="H604" s="220"/>
    </row>
    <row r="605" ht="14.25" hidden="1" customHeight="1">
      <c r="A605" s="219"/>
      <c r="G605" s="220"/>
      <c r="H605" s="220"/>
    </row>
    <row r="606" ht="14.25" hidden="1" customHeight="1">
      <c r="A606" s="219"/>
      <c r="G606" s="220"/>
      <c r="H606" s="220"/>
    </row>
    <row r="607" ht="14.25" hidden="1" customHeight="1">
      <c r="A607" s="219"/>
      <c r="G607" s="220"/>
      <c r="H607" s="220"/>
    </row>
    <row r="608" ht="14.25" hidden="1" customHeight="1">
      <c r="A608" s="219"/>
      <c r="G608" s="220"/>
      <c r="H608" s="220"/>
    </row>
    <row r="609" ht="14.25" hidden="1" customHeight="1">
      <c r="A609" s="219"/>
      <c r="G609" s="220"/>
      <c r="H609" s="220"/>
    </row>
    <row r="610" ht="14.25" hidden="1" customHeight="1">
      <c r="A610" s="219"/>
      <c r="G610" s="220"/>
      <c r="H610" s="220"/>
    </row>
    <row r="611" ht="14.25" hidden="1" customHeight="1">
      <c r="A611" s="219"/>
      <c r="G611" s="220"/>
      <c r="H611" s="220"/>
    </row>
    <row r="612" ht="14.25" hidden="1" customHeight="1">
      <c r="A612" s="219"/>
      <c r="G612" s="220"/>
      <c r="H612" s="220"/>
    </row>
    <row r="613" ht="14.25" hidden="1" customHeight="1">
      <c r="A613" s="219"/>
      <c r="G613" s="220"/>
      <c r="H613" s="220"/>
    </row>
    <row r="614" ht="14.25" hidden="1" customHeight="1">
      <c r="A614" s="219"/>
      <c r="G614" s="220"/>
      <c r="H614" s="220"/>
    </row>
    <row r="615" ht="14.25" hidden="1" customHeight="1">
      <c r="A615" s="219"/>
      <c r="G615" s="220"/>
      <c r="H615" s="220"/>
    </row>
    <row r="616" ht="14.25" hidden="1" customHeight="1">
      <c r="A616" s="219"/>
      <c r="G616" s="220"/>
      <c r="H616" s="220"/>
    </row>
    <row r="617" ht="14.25" hidden="1" customHeight="1">
      <c r="A617" s="219"/>
      <c r="G617" s="220"/>
      <c r="H617" s="220"/>
    </row>
    <row r="618" ht="14.25" hidden="1" customHeight="1">
      <c r="A618" s="219"/>
      <c r="G618" s="220"/>
      <c r="H618" s="220"/>
    </row>
    <row r="619" ht="14.25" hidden="1" customHeight="1">
      <c r="A619" s="219"/>
      <c r="G619" s="220"/>
      <c r="H619" s="220"/>
    </row>
    <row r="620" ht="14.25" hidden="1" customHeight="1">
      <c r="A620" s="219"/>
      <c r="G620" s="220"/>
      <c r="H620" s="220"/>
    </row>
    <row r="621" ht="14.25" hidden="1" customHeight="1">
      <c r="A621" s="219"/>
      <c r="G621" s="220"/>
      <c r="H621" s="220"/>
    </row>
    <row r="622" ht="14.25" hidden="1" customHeight="1">
      <c r="A622" s="219"/>
      <c r="G622" s="220"/>
      <c r="H622" s="220"/>
    </row>
    <row r="623" ht="14.25" hidden="1" customHeight="1">
      <c r="A623" s="219"/>
      <c r="G623" s="220"/>
      <c r="H623" s="220"/>
    </row>
    <row r="624" ht="14.25" hidden="1" customHeight="1">
      <c r="A624" s="219"/>
      <c r="G624" s="220"/>
      <c r="H624" s="220"/>
    </row>
    <row r="625" ht="14.25" hidden="1" customHeight="1">
      <c r="A625" s="219"/>
      <c r="G625" s="220"/>
      <c r="H625" s="220"/>
    </row>
    <row r="626" ht="14.25" hidden="1" customHeight="1">
      <c r="A626" s="219"/>
      <c r="G626" s="220"/>
      <c r="H626" s="220"/>
    </row>
    <row r="627" ht="14.25" hidden="1" customHeight="1">
      <c r="A627" s="219"/>
      <c r="G627" s="220"/>
      <c r="H627" s="220"/>
    </row>
    <row r="628" ht="14.25" hidden="1" customHeight="1">
      <c r="A628" s="219"/>
      <c r="G628" s="220"/>
      <c r="H628" s="220"/>
    </row>
    <row r="629" ht="14.25" hidden="1" customHeight="1">
      <c r="A629" s="219"/>
      <c r="G629" s="220"/>
      <c r="H629" s="220"/>
    </row>
    <row r="630" ht="14.25" hidden="1" customHeight="1">
      <c r="A630" s="219"/>
      <c r="G630" s="220"/>
      <c r="H630" s="220"/>
    </row>
    <row r="631" ht="14.25" hidden="1" customHeight="1">
      <c r="A631" s="219"/>
      <c r="G631" s="220"/>
      <c r="H631" s="220"/>
    </row>
    <row r="632" ht="14.25" hidden="1" customHeight="1">
      <c r="A632" s="219"/>
      <c r="G632" s="220"/>
      <c r="H632" s="220"/>
    </row>
    <row r="633" ht="14.25" hidden="1" customHeight="1">
      <c r="A633" s="219"/>
      <c r="G633" s="220"/>
      <c r="H633" s="220"/>
    </row>
    <row r="634" ht="14.25" hidden="1" customHeight="1">
      <c r="A634" s="219"/>
      <c r="G634" s="220"/>
      <c r="H634" s="220"/>
    </row>
    <row r="635" ht="14.25" hidden="1" customHeight="1">
      <c r="A635" s="219"/>
      <c r="G635" s="220"/>
      <c r="H635" s="220"/>
    </row>
    <row r="636" ht="14.25" hidden="1" customHeight="1">
      <c r="A636" s="219"/>
      <c r="G636" s="220"/>
      <c r="H636" s="220"/>
    </row>
    <row r="637" ht="14.25" hidden="1" customHeight="1">
      <c r="A637" s="219"/>
      <c r="G637" s="220"/>
      <c r="H637" s="220"/>
    </row>
    <row r="638" ht="14.25" hidden="1" customHeight="1">
      <c r="A638" s="219"/>
      <c r="G638" s="220"/>
      <c r="H638" s="220"/>
    </row>
    <row r="639" ht="14.25" hidden="1" customHeight="1">
      <c r="A639" s="219"/>
      <c r="G639" s="220"/>
      <c r="H639" s="220"/>
    </row>
    <row r="640" ht="14.25" hidden="1" customHeight="1">
      <c r="A640" s="219"/>
      <c r="G640" s="220"/>
      <c r="H640" s="220"/>
    </row>
    <row r="641" ht="14.25" hidden="1" customHeight="1">
      <c r="A641" s="219"/>
      <c r="G641" s="220"/>
      <c r="H641" s="220"/>
    </row>
    <row r="642" ht="14.25" hidden="1" customHeight="1">
      <c r="A642" s="219"/>
      <c r="G642" s="220"/>
      <c r="H642" s="220"/>
    </row>
    <row r="643" ht="14.25" hidden="1" customHeight="1">
      <c r="A643" s="219"/>
      <c r="G643" s="220"/>
      <c r="H643" s="220"/>
    </row>
    <row r="644" ht="14.25" hidden="1" customHeight="1">
      <c r="A644" s="219"/>
      <c r="G644" s="220"/>
      <c r="H644" s="220"/>
    </row>
    <row r="645" ht="14.25" hidden="1" customHeight="1">
      <c r="A645" s="219"/>
      <c r="G645" s="220"/>
      <c r="H645" s="220"/>
    </row>
    <row r="646" ht="14.25" hidden="1" customHeight="1">
      <c r="A646" s="219"/>
      <c r="G646" s="220"/>
      <c r="H646" s="220"/>
    </row>
    <row r="647" ht="14.25" hidden="1" customHeight="1">
      <c r="A647" s="219"/>
      <c r="G647" s="220"/>
      <c r="H647" s="220"/>
    </row>
    <row r="648" ht="14.25" hidden="1" customHeight="1">
      <c r="A648" s="219"/>
      <c r="G648" s="220"/>
      <c r="H648" s="220"/>
    </row>
    <row r="649" ht="14.25" hidden="1" customHeight="1">
      <c r="A649" s="219"/>
      <c r="G649" s="220"/>
      <c r="H649" s="220"/>
    </row>
    <row r="650" ht="14.25" hidden="1" customHeight="1">
      <c r="A650" s="219"/>
      <c r="G650" s="220"/>
      <c r="H650" s="220"/>
    </row>
    <row r="651" ht="14.25" hidden="1" customHeight="1">
      <c r="A651" s="219"/>
      <c r="G651" s="220"/>
      <c r="H651" s="220"/>
    </row>
    <row r="652" ht="14.25" hidden="1" customHeight="1">
      <c r="A652" s="219"/>
      <c r="G652" s="220"/>
      <c r="H652" s="220"/>
    </row>
    <row r="653" ht="14.25" hidden="1" customHeight="1">
      <c r="A653" s="219"/>
      <c r="G653" s="220"/>
      <c r="H653" s="220"/>
    </row>
    <row r="654" ht="14.25" hidden="1" customHeight="1">
      <c r="A654" s="219"/>
      <c r="G654" s="220"/>
      <c r="H654" s="220"/>
    </row>
    <row r="655" ht="14.25" hidden="1" customHeight="1">
      <c r="A655" s="219"/>
      <c r="G655" s="220"/>
      <c r="H655" s="220"/>
    </row>
    <row r="656" ht="14.25" hidden="1" customHeight="1">
      <c r="A656" s="219"/>
      <c r="G656" s="220"/>
      <c r="H656" s="220"/>
    </row>
    <row r="657" ht="14.25" hidden="1" customHeight="1">
      <c r="A657" s="219"/>
      <c r="G657" s="220"/>
      <c r="H657" s="220"/>
    </row>
    <row r="658" ht="14.25" hidden="1" customHeight="1">
      <c r="A658" s="219"/>
      <c r="G658" s="220"/>
      <c r="H658" s="220"/>
    </row>
    <row r="659" ht="14.25" hidden="1" customHeight="1">
      <c r="A659" s="219"/>
      <c r="G659" s="220"/>
      <c r="H659" s="220"/>
    </row>
    <row r="660" ht="14.25" hidden="1" customHeight="1">
      <c r="A660" s="219"/>
      <c r="G660" s="220"/>
      <c r="H660" s="220"/>
    </row>
    <row r="661" ht="14.25" hidden="1" customHeight="1">
      <c r="A661" s="219"/>
      <c r="G661" s="220"/>
      <c r="H661" s="220"/>
    </row>
    <row r="662" ht="14.25" hidden="1" customHeight="1">
      <c r="A662" s="219"/>
      <c r="G662" s="220"/>
      <c r="H662" s="220"/>
    </row>
    <row r="663" ht="14.25" hidden="1" customHeight="1">
      <c r="A663" s="219"/>
      <c r="G663" s="220"/>
      <c r="H663" s="220"/>
    </row>
    <row r="664" ht="14.25" hidden="1" customHeight="1">
      <c r="A664" s="219"/>
      <c r="G664" s="220"/>
      <c r="H664" s="220"/>
    </row>
    <row r="665" ht="14.25" hidden="1" customHeight="1">
      <c r="A665" s="219"/>
      <c r="G665" s="220"/>
      <c r="H665" s="220"/>
    </row>
    <row r="666" ht="14.25" hidden="1" customHeight="1">
      <c r="A666" s="219"/>
      <c r="G666" s="220"/>
      <c r="H666" s="220"/>
    </row>
    <row r="667" ht="14.25" hidden="1" customHeight="1">
      <c r="A667" s="219"/>
      <c r="G667" s="220"/>
      <c r="H667" s="220"/>
    </row>
    <row r="668" ht="14.25" hidden="1" customHeight="1">
      <c r="A668" s="219"/>
      <c r="G668" s="220"/>
      <c r="H668" s="220"/>
    </row>
    <row r="669" ht="14.25" hidden="1" customHeight="1">
      <c r="A669" s="219"/>
      <c r="G669" s="220"/>
      <c r="H669" s="220"/>
    </row>
    <row r="670" ht="14.25" hidden="1" customHeight="1">
      <c r="A670" s="219"/>
      <c r="G670" s="220"/>
      <c r="H670" s="220"/>
    </row>
    <row r="671" ht="14.25" hidden="1" customHeight="1">
      <c r="A671" s="219"/>
      <c r="G671" s="220"/>
      <c r="H671" s="220"/>
    </row>
    <row r="672" ht="14.25" hidden="1" customHeight="1">
      <c r="A672" s="219"/>
      <c r="G672" s="220"/>
      <c r="H672" s="220"/>
    </row>
    <row r="673" ht="14.25" hidden="1" customHeight="1">
      <c r="A673" s="219"/>
      <c r="G673" s="220"/>
      <c r="H673" s="220"/>
    </row>
    <row r="674" ht="14.25" hidden="1" customHeight="1">
      <c r="A674" s="219"/>
      <c r="G674" s="220"/>
      <c r="H674" s="220"/>
    </row>
    <row r="675" ht="14.25" hidden="1" customHeight="1">
      <c r="A675" s="219"/>
      <c r="G675" s="220"/>
      <c r="H675" s="220"/>
    </row>
    <row r="676" ht="14.25" hidden="1" customHeight="1">
      <c r="A676" s="219"/>
      <c r="G676" s="220"/>
      <c r="H676" s="220"/>
    </row>
    <row r="677" ht="14.25" hidden="1" customHeight="1">
      <c r="A677" s="219"/>
      <c r="G677" s="220"/>
      <c r="H677" s="220"/>
    </row>
    <row r="678" ht="14.25" hidden="1" customHeight="1">
      <c r="A678" s="219"/>
      <c r="G678" s="220"/>
      <c r="H678" s="220"/>
    </row>
    <row r="679" ht="14.25" hidden="1" customHeight="1">
      <c r="A679" s="219"/>
      <c r="G679" s="220"/>
      <c r="H679" s="220"/>
    </row>
    <row r="680" ht="14.25" hidden="1" customHeight="1">
      <c r="A680" s="219"/>
      <c r="G680" s="220"/>
      <c r="H680" s="220"/>
    </row>
    <row r="681" ht="14.25" hidden="1" customHeight="1">
      <c r="A681" s="219"/>
      <c r="G681" s="220"/>
      <c r="H681" s="220"/>
    </row>
    <row r="682" ht="14.25" hidden="1" customHeight="1">
      <c r="A682" s="219"/>
      <c r="G682" s="220"/>
      <c r="H682" s="220"/>
    </row>
    <row r="683" ht="14.25" hidden="1" customHeight="1">
      <c r="A683" s="219"/>
      <c r="G683" s="220"/>
      <c r="H683" s="220"/>
    </row>
    <row r="684" ht="14.25" hidden="1" customHeight="1">
      <c r="A684" s="219"/>
      <c r="G684" s="220"/>
      <c r="H684" s="220"/>
    </row>
    <row r="685" ht="14.25" hidden="1" customHeight="1">
      <c r="A685" s="219"/>
      <c r="G685" s="220"/>
      <c r="H685" s="220"/>
    </row>
    <row r="686" ht="14.25" hidden="1" customHeight="1">
      <c r="A686" s="219"/>
      <c r="G686" s="220"/>
      <c r="H686" s="220"/>
    </row>
    <row r="687" ht="14.25" hidden="1" customHeight="1">
      <c r="A687" s="219"/>
      <c r="G687" s="220"/>
      <c r="H687" s="220"/>
    </row>
    <row r="688" ht="14.25" hidden="1" customHeight="1">
      <c r="A688" s="219"/>
      <c r="G688" s="220"/>
      <c r="H688" s="220"/>
    </row>
    <row r="689" ht="14.25" hidden="1" customHeight="1">
      <c r="A689" s="219"/>
      <c r="G689" s="220"/>
      <c r="H689" s="220"/>
    </row>
    <row r="690" ht="14.25" hidden="1" customHeight="1">
      <c r="A690" s="219"/>
      <c r="G690" s="220"/>
      <c r="H690" s="220"/>
    </row>
    <row r="691" ht="14.25" hidden="1" customHeight="1">
      <c r="A691" s="219"/>
      <c r="G691" s="220"/>
      <c r="H691" s="220"/>
    </row>
    <row r="692" ht="14.25" hidden="1" customHeight="1">
      <c r="A692" s="219"/>
      <c r="G692" s="220"/>
      <c r="H692" s="220"/>
    </row>
    <row r="693" ht="14.25" hidden="1" customHeight="1">
      <c r="A693" s="219"/>
      <c r="G693" s="220"/>
      <c r="H693" s="220"/>
    </row>
    <row r="694" ht="14.25" hidden="1" customHeight="1">
      <c r="A694" s="219"/>
      <c r="G694" s="220"/>
      <c r="H694" s="220"/>
    </row>
    <row r="695" ht="14.25" hidden="1" customHeight="1">
      <c r="A695" s="219"/>
      <c r="G695" s="220"/>
      <c r="H695" s="220"/>
    </row>
    <row r="696" ht="14.25" hidden="1" customHeight="1">
      <c r="A696" s="219"/>
      <c r="G696" s="220"/>
      <c r="H696" s="220"/>
    </row>
    <row r="697" ht="14.25" hidden="1" customHeight="1">
      <c r="A697" s="219"/>
      <c r="G697" s="220"/>
      <c r="H697" s="220"/>
    </row>
    <row r="698" ht="14.25" hidden="1" customHeight="1">
      <c r="A698" s="219"/>
      <c r="G698" s="220"/>
      <c r="H698" s="220"/>
    </row>
    <row r="699" ht="14.25" hidden="1" customHeight="1">
      <c r="A699" s="219"/>
      <c r="G699" s="220"/>
      <c r="H699" s="220"/>
    </row>
    <row r="700" ht="14.25" hidden="1" customHeight="1">
      <c r="A700" s="219"/>
      <c r="G700" s="220"/>
      <c r="H700" s="220"/>
    </row>
    <row r="701" ht="14.25" hidden="1" customHeight="1">
      <c r="A701" s="219"/>
      <c r="G701" s="220"/>
      <c r="H701" s="220"/>
    </row>
    <row r="702" ht="14.25" hidden="1" customHeight="1">
      <c r="A702" s="219"/>
      <c r="G702" s="220"/>
      <c r="H702" s="220"/>
    </row>
    <row r="703" ht="14.25" hidden="1" customHeight="1">
      <c r="A703" s="219"/>
      <c r="G703" s="220"/>
      <c r="H703" s="220"/>
    </row>
    <row r="704" ht="14.25" hidden="1" customHeight="1">
      <c r="A704" s="219"/>
      <c r="G704" s="220"/>
      <c r="H704" s="220"/>
    </row>
    <row r="705" ht="14.25" hidden="1" customHeight="1">
      <c r="A705" s="219"/>
      <c r="G705" s="220"/>
      <c r="H705" s="220"/>
    </row>
    <row r="706" ht="14.25" hidden="1" customHeight="1">
      <c r="A706" s="219"/>
      <c r="G706" s="220"/>
      <c r="H706" s="220"/>
    </row>
    <row r="707" ht="14.25" hidden="1" customHeight="1">
      <c r="A707" s="219"/>
      <c r="G707" s="220"/>
      <c r="H707" s="220"/>
    </row>
    <row r="708" ht="14.25" hidden="1" customHeight="1">
      <c r="A708" s="219"/>
      <c r="G708" s="220"/>
      <c r="H708" s="220"/>
    </row>
    <row r="709" ht="14.25" hidden="1" customHeight="1">
      <c r="A709" s="219"/>
      <c r="G709" s="220"/>
      <c r="H709" s="220"/>
    </row>
    <row r="710" ht="14.25" hidden="1" customHeight="1">
      <c r="A710" s="219"/>
      <c r="G710" s="220"/>
      <c r="H710" s="220"/>
    </row>
    <row r="711" ht="14.25" hidden="1" customHeight="1">
      <c r="A711" s="219"/>
      <c r="G711" s="220"/>
      <c r="H711" s="220"/>
    </row>
    <row r="712" ht="14.25" hidden="1" customHeight="1">
      <c r="A712" s="219"/>
      <c r="G712" s="220"/>
      <c r="H712" s="220"/>
    </row>
    <row r="713" ht="14.25" hidden="1" customHeight="1">
      <c r="A713" s="219"/>
      <c r="G713" s="220"/>
      <c r="H713" s="220"/>
    </row>
    <row r="714" ht="14.25" hidden="1" customHeight="1">
      <c r="A714" s="219"/>
      <c r="G714" s="220"/>
      <c r="H714" s="220"/>
    </row>
    <row r="715" ht="14.25" hidden="1" customHeight="1">
      <c r="A715" s="219"/>
      <c r="G715" s="220"/>
      <c r="H715" s="220"/>
    </row>
    <row r="716" ht="14.25" hidden="1" customHeight="1">
      <c r="A716" s="219"/>
      <c r="G716" s="220"/>
      <c r="H716" s="220"/>
    </row>
    <row r="717" ht="14.25" hidden="1" customHeight="1">
      <c r="A717" s="219"/>
      <c r="G717" s="220"/>
      <c r="H717" s="220"/>
    </row>
    <row r="718" ht="14.25" hidden="1" customHeight="1">
      <c r="A718" s="219"/>
      <c r="G718" s="220"/>
      <c r="H718" s="220"/>
    </row>
    <row r="719" ht="14.25" hidden="1" customHeight="1">
      <c r="A719" s="219"/>
      <c r="G719" s="220"/>
      <c r="H719" s="220"/>
    </row>
    <row r="720" ht="14.25" hidden="1" customHeight="1">
      <c r="A720" s="219"/>
      <c r="G720" s="220"/>
      <c r="H720" s="220"/>
    </row>
    <row r="721" ht="14.25" hidden="1" customHeight="1">
      <c r="A721" s="219"/>
      <c r="G721" s="220"/>
      <c r="H721" s="220"/>
    </row>
    <row r="722" ht="14.25" hidden="1" customHeight="1">
      <c r="A722" s="219"/>
      <c r="G722" s="220"/>
      <c r="H722" s="220"/>
    </row>
    <row r="723" ht="14.25" hidden="1" customHeight="1">
      <c r="A723" s="219"/>
      <c r="G723" s="220"/>
      <c r="H723" s="220"/>
    </row>
    <row r="724" ht="14.25" hidden="1" customHeight="1">
      <c r="A724" s="219"/>
      <c r="G724" s="220"/>
      <c r="H724" s="220"/>
    </row>
    <row r="725" ht="14.25" hidden="1" customHeight="1">
      <c r="A725" s="219"/>
      <c r="G725" s="220"/>
      <c r="H725" s="220"/>
    </row>
    <row r="726" ht="14.25" hidden="1" customHeight="1">
      <c r="A726" s="219"/>
      <c r="G726" s="220"/>
      <c r="H726" s="220"/>
    </row>
    <row r="727" ht="14.25" hidden="1" customHeight="1">
      <c r="A727" s="219"/>
      <c r="G727" s="220"/>
      <c r="H727" s="220"/>
    </row>
    <row r="728" ht="14.25" hidden="1" customHeight="1">
      <c r="A728" s="219"/>
      <c r="G728" s="220"/>
      <c r="H728" s="220"/>
    </row>
    <row r="729" ht="14.25" hidden="1" customHeight="1">
      <c r="A729" s="219"/>
      <c r="G729" s="220"/>
      <c r="H729" s="220"/>
    </row>
    <row r="730" ht="14.25" hidden="1" customHeight="1">
      <c r="A730" s="219"/>
      <c r="G730" s="220"/>
      <c r="H730" s="220"/>
    </row>
    <row r="731" ht="14.25" hidden="1" customHeight="1">
      <c r="A731" s="219"/>
      <c r="G731" s="220"/>
      <c r="H731" s="220"/>
    </row>
    <row r="732" ht="14.25" hidden="1" customHeight="1">
      <c r="A732" s="219"/>
      <c r="G732" s="220"/>
      <c r="H732" s="220"/>
    </row>
    <row r="733" ht="14.25" hidden="1" customHeight="1">
      <c r="A733" s="219"/>
      <c r="G733" s="220"/>
      <c r="H733" s="220"/>
    </row>
    <row r="734" ht="14.25" hidden="1" customHeight="1">
      <c r="A734" s="219"/>
      <c r="G734" s="220"/>
      <c r="H734" s="220"/>
    </row>
    <row r="735" ht="14.25" hidden="1" customHeight="1">
      <c r="A735" s="219"/>
      <c r="G735" s="220"/>
      <c r="H735" s="220"/>
    </row>
    <row r="736" ht="14.25" hidden="1" customHeight="1">
      <c r="A736" s="219"/>
      <c r="G736" s="220"/>
      <c r="H736" s="220"/>
    </row>
    <row r="737" ht="14.25" hidden="1" customHeight="1">
      <c r="A737" s="219"/>
      <c r="G737" s="220"/>
      <c r="H737" s="220"/>
    </row>
    <row r="738" ht="14.25" hidden="1" customHeight="1">
      <c r="A738" s="219"/>
      <c r="G738" s="220"/>
      <c r="H738" s="220"/>
    </row>
    <row r="739" ht="14.25" hidden="1" customHeight="1">
      <c r="A739" s="219"/>
      <c r="G739" s="220"/>
      <c r="H739" s="220"/>
    </row>
    <row r="740" ht="14.25" hidden="1" customHeight="1">
      <c r="A740" s="219"/>
      <c r="G740" s="220"/>
      <c r="H740" s="220"/>
    </row>
    <row r="741" ht="14.25" hidden="1" customHeight="1">
      <c r="A741" s="219"/>
      <c r="G741" s="220"/>
      <c r="H741" s="220"/>
    </row>
    <row r="742" ht="14.25" hidden="1" customHeight="1">
      <c r="A742" s="219"/>
      <c r="G742" s="220"/>
      <c r="H742" s="220"/>
    </row>
    <row r="743" ht="14.25" hidden="1" customHeight="1">
      <c r="A743" s="219"/>
      <c r="G743" s="220"/>
      <c r="H743" s="220"/>
    </row>
    <row r="744" ht="14.25" hidden="1" customHeight="1">
      <c r="A744" s="219"/>
      <c r="G744" s="220"/>
      <c r="H744" s="220"/>
    </row>
    <row r="745" ht="14.25" hidden="1" customHeight="1">
      <c r="A745" s="219"/>
      <c r="G745" s="220"/>
      <c r="H745" s="220"/>
    </row>
    <row r="746" ht="14.25" hidden="1" customHeight="1">
      <c r="A746" s="219"/>
      <c r="G746" s="220"/>
      <c r="H746" s="220"/>
    </row>
    <row r="747" ht="14.25" hidden="1" customHeight="1">
      <c r="A747" s="219"/>
      <c r="G747" s="220"/>
      <c r="H747" s="220"/>
    </row>
    <row r="748" ht="14.25" hidden="1" customHeight="1">
      <c r="A748" s="219"/>
      <c r="G748" s="220"/>
      <c r="H748" s="220"/>
    </row>
    <row r="749" ht="14.25" hidden="1" customHeight="1">
      <c r="A749" s="219"/>
      <c r="G749" s="220"/>
      <c r="H749" s="220"/>
    </row>
    <row r="750" ht="14.25" hidden="1" customHeight="1">
      <c r="A750" s="219"/>
      <c r="G750" s="220"/>
      <c r="H750" s="220"/>
    </row>
    <row r="751" ht="14.25" hidden="1" customHeight="1">
      <c r="A751" s="219"/>
      <c r="G751" s="220"/>
      <c r="H751" s="220"/>
    </row>
    <row r="752" ht="14.25" hidden="1" customHeight="1">
      <c r="A752" s="219"/>
      <c r="G752" s="220"/>
      <c r="H752" s="220"/>
    </row>
    <row r="753" ht="14.25" hidden="1" customHeight="1">
      <c r="A753" s="219"/>
      <c r="G753" s="220"/>
      <c r="H753" s="220"/>
    </row>
    <row r="754" ht="14.25" hidden="1" customHeight="1">
      <c r="A754" s="219"/>
      <c r="G754" s="220"/>
      <c r="H754" s="220"/>
    </row>
    <row r="755" ht="14.25" hidden="1" customHeight="1">
      <c r="A755" s="219"/>
      <c r="G755" s="220"/>
      <c r="H755" s="220"/>
    </row>
    <row r="756" ht="14.25" hidden="1" customHeight="1">
      <c r="A756" s="219"/>
      <c r="G756" s="220"/>
      <c r="H756" s="220"/>
    </row>
    <row r="757" ht="14.25" hidden="1" customHeight="1">
      <c r="A757" s="219"/>
      <c r="G757" s="220"/>
      <c r="H757" s="220"/>
    </row>
    <row r="758" ht="14.25" hidden="1" customHeight="1">
      <c r="A758" s="219"/>
      <c r="G758" s="220"/>
      <c r="H758" s="220"/>
    </row>
    <row r="759" ht="14.25" hidden="1" customHeight="1">
      <c r="A759" s="219"/>
      <c r="G759" s="220"/>
      <c r="H759" s="220"/>
    </row>
    <row r="760" ht="14.25" hidden="1" customHeight="1">
      <c r="A760" s="219"/>
      <c r="G760" s="220"/>
      <c r="H760" s="220"/>
    </row>
    <row r="761" ht="14.25" hidden="1" customHeight="1">
      <c r="A761" s="219"/>
      <c r="G761" s="220"/>
      <c r="H761" s="220"/>
    </row>
    <row r="762" ht="14.25" hidden="1" customHeight="1">
      <c r="A762" s="219"/>
      <c r="G762" s="220"/>
      <c r="H762" s="220"/>
    </row>
    <row r="763" ht="14.25" hidden="1" customHeight="1">
      <c r="A763" s="219"/>
      <c r="G763" s="220"/>
      <c r="H763" s="220"/>
    </row>
    <row r="764" ht="14.25" hidden="1" customHeight="1">
      <c r="A764" s="219"/>
      <c r="G764" s="220"/>
      <c r="H764" s="220"/>
    </row>
    <row r="765" ht="14.25" hidden="1" customHeight="1">
      <c r="A765" s="219"/>
      <c r="G765" s="220"/>
      <c r="H765" s="220"/>
    </row>
    <row r="766" ht="14.25" hidden="1" customHeight="1">
      <c r="A766" s="219"/>
      <c r="G766" s="220"/>
      <c r="H766" s="220"/>
    </row>
    <row r="767" ht="14.25" hidden="1" customHeight="1">
      <c r="A767" s="219"/>
      <c r="G767" s="220"/>
      <c r="H767" s="220"/>
    </row>
    <row r="768" ht="14.25" hidden="1" customHeight="1">
      <c r="A768" s="219"/>
      <c r="G768" s="220"/>
      <c r="H768" s="220"/>
    </row>
    <row r="769" ht="14.25" hidden="1" customHeight="1">
      <c r="A769" s="219"/>
      <c r="G769" s="220"/>
      <c r="H769" s="220"/>
    </row>
    <row r="770" ht="14.25" hidden="1" customHeight="1">
      <c r="A770" s="219"/>
      <c r="G770" s="220"/>
      <c r="H770" s="220"/>
    </row>
    <row r="771" ht="14.25" hidden="1" customHeight="1">
      <c r="A771" s="219"/>
      <c r="G771" s="220"/>
      <c r="H771" s="220"/>
    </row>
    <row r="772" ht="14.25" hidden="1" customHeight="1">
      <c r="A772" s="219"/>
      <c r="G772" s="220"/>
      <c r="H772" s="220"/>
    </row>
    <row r="773" ht="14.25" hidden="1" customHeight="1">
      <c r="A773" s="219"/>
      <c r="G773" s="220"/>
      <c r="H773" s="220"/>
    </row>
    <row r="774" ht="14.25" hidden="1" customHeight="1">
      <c r="A774" s="219"/>
      <c r="G774" s="220"/>
      <c r="H774" s="220"/>
    </row>
    <row r="775" ht="14.25" hidden="1" customHeight="1">
      <c r="A775" s="219"/>
      <c r="G775" s="220"/>
      <c r="H775" s="220"/>
    </row>
    <row r="776" ht="14.25" hidden="1" customHeight="1">
      <c r="A776" s="219"/>
      <c r="G776" s="220"/>
      <c r="H776" s="220"/>
    </row>
    <row r="777" ht="14.25" hidden="1" customHeight="1">
      <c r="A777" s="219"/>
      <c r="G777" s="220"/>
      <c r="H777" s="220"/>
    </row>
    <row r="778" ht="14.25" hidden="1" customHeight="1">
      <c r="A778" s="219"/>
      <c r="G778" s="220"/>
      <c r="H778" s="220"/>
    </row>
    <row r="779" ht="14.25" hidden="1" customHeight="1">
      <c r="A779" s="219"/>
      <c r="G779" s="220"/>
      <c r="H779" s="220"/>
    </row>
    <row r="780" ht="14.25" hidden="1" customHeight="1">
      <c r="A780" s="219"/>
      <c r="G780" s="220"/>
      <c r="H780" s="220"/>
    </row>
    <row r="781" ht="14.25" hidden="1" customHeight="1">
      <c r="A781" s="219"/>
      <c r="G781" s="220"/>
      <c r="H781" s="220"/>
    </row>
    <row r="782" ht="14.25" hidden="1" customHeight="1">
      <c r="A782" s="219"/>
      <c r="G782" s="220"/>
      <c r="H782" s="220"/>
    </row>
    <row r="783" ht="14.25" hidden="1" customHeight="1">
      <c r="A783" s="219"/>
      <c r="G783" s="220"/>
      <c r="H783" s="220"/>
    </row>
    <row r="784" ht="14.25" hidden="1" customHeight="1">
      <c r="A784" s="219"/>
      <c r="G784" s="220"/>
      <c r="H784" s="220"/>
    </row>
    <row r="785" ht="14.25" hidden="1" customHeight="1">
      <c r="A785" s="219"/>
      <c r="G785" s="220"/>
      <c r="H785" s="220"/>
    </row>
    <row r="786" ht="14.25" hidden="1" customHeight="1">
      <c r="A786" s="219"/>
      <c r="G786" s="220"/>
      <c r="H786" s="220"/>
    </row>
    <row r="787" ht="14.25" hidden="1" customHeight="1">
      <c r="A787" s="219"/>
      <c r="G787" s="220"/>
      <c r="H787" s="220"/>
    </row>
    <row r="788" ht="14.25" hidden="1" customHeight="1">
      <c r="A788" s="219"/>
      <c r="G788" s="220"/>
      <c r="H788" s="220"/>
    </row>
    <row r="789" ht="14.25" hidden="1" customHeight="1">
      <c r="A789" s="219"/>
      <c r="G789" s="220"/>
      <c r="H789" s="220"/>
    </row>
    <row r="790" ht="14.25" hidden="1" customHeight="1">
      <c r="A790" s="219"/>
      <c r="G790" s="220"/>
      <c r="H790" s="220"/>
    </row>
    <row r="791" ht="14.25" hidden="1" customHeight="1">
      <c r="A791" s="219"/>
      <c r="G791" s="220"/>
      <c r="H791" s="220"/>
    </row>
    <row r="792" ht="14.25" hidden="1" customHeight="1">
      <c r="A792" s="219"/>
      <c r="G792" s="220"/>
      <c r="H792" s="220"/>
    </row>
    <row r="793" ht="14.25" hidden="1" customHeight="1">
      <c r="A793" s="219"/>
      <c r="G793" s="220"/>
      <c r="H793" s="220"/>
    </row>
    <row r="794" ht="14.25" hidden="1" customHeight="1">
      <c r="A794" s="219"/>
      <c r="G794" s="220"/>
      <c r="H794" s="220"/>
    </row>
    <row r="795" ht="14.25" hidden="1" customHeight="1">
      <c r="A795" s="219"/>
      <c r="G795" s="220"/>
      <c r="H795" s="220"/>
    </row>
    <row r="796" ht="14.25" hidden="1" customHeight="1">
      <c r="A796" s="219"/>
      <c r="G796" s="220"/>
      <c r="H796" s="220"/>
    </row>
    <row r="797" ht="14.25" hidden="1" customHeight="1">
      <c r="A797" s="219"/>
      <c r="G797" s="220"/>
      <c r="H797" s="220"/>
    </row>
    <row r="798" ht="14.25" hidden="1" customHeight="1">
      <c r="A798" s="219"/>
      <c r="G798" s="220"/>
      <c r="H798" s="220"/>
    </row>
    <row r="799" ht="14.25" hidden="1" customHeight="1">
      <c r="A799" s="219"/>
      <c r="G799" s="220"/>
      <c r="H799" s="220"/>
    </row>
    <row r="800" ht="14.25" hidden="1" customHeight="1">
      <c r="A800" s="219"/>
      <c r="G800" s="220"/>
      <c r="H800" s="220"/>
    </row>
    <row r="801" ht="14.25" hidden="1" customHeight="1">
      <c r="A801" s="219"/>
      <c r="G801" s="220"/>
      <c r="H801" s="220"/>
    </row>
    <row r="802" ht="14.25" hidden="1" customHeight="1">
      <c r="A802" s="219"/>
      <c r="G802" s="220"/>
      <c r="H802" s="220"/>
    </row>
    <row r="803" ht="14.25" hidden="1" customHeight="1">
      <c r="A803" s="219"/>
      <c r="G803" s="220"/>
      <c r="H803" s="220"/>
    </row>
    <row r="804" ht="14.25" hidden="1" customHeight="1">
      <c r="A804" s="219"/>
      <c r="G804" s="220"/>
      <c r="H804" s="220"/>
    </row>
    <row r="805" ht="14.25" hidden="1" customHeight="1">
      <c r="A805" s="219"/>
      <c r="G805" s="220"/>
      <c r="H805" s="220"/>
    </row>
    <row r="806" ht="14.25" hidden="1" customHeight="1">
      <c r="A806" s="219"/>
      <c r="G806" s="220"/>
      <c r="H806" s="220"/>
    </row>
    <row r="807" ht="14.25" hidden="1" customHeight="1">
      <c r="A807" s="219"/>
      <c r="G807" s="220"/>
      <c r="H807" s="220"/>
    </row>
    <row r="808" ht="14.25" hidden="1" customHeight="1">
      <c r="A808" s="219"/>
      <c r="G808" s="220"/>
      <c r="H808" s="220"/>
    </row>
    <row r="809" ht="14.25" hidden="1" customHeight="1">
      <c r="A809" s="219"/>
      <c r="G809" s="220"/>
      <c r="H809" s="220"/>
    </row>
    <row r="810" ht="14.25" hidden="1" customHeight="1">
      <c r="A810" s="219"/>
      <c r="G810" s="220"/>
      <c r="H810" s="220"/>
    </row>
    <row r="811" ht="14.25" hidden="1" customHeight="1">
      <c r="A811" s="219"/>
      <c r="G811" s="220"/>
      <c r="H811" s="220"/>
    </row>
    <row r="812" ht="14.25" hidden="1" customHeight="1">
      <c r="A812" s="219"/>
      <c r="G812" s="220"/>
      <c r="H812" s="220"/>
    </row>
    <row r="813" ht="14.25" hidden="1" customHeight="1">
      <c r="A813" s="219"/>
      <c r="G813" s="220"/>
      <c r="H813" s="220"/>
    </row>
    <row r="814" ht="14.25" hidden="1" customHeight="1">
      <c r="A814" s="219"/>
      <c r="G814" s="220"/>
      <c r="H814" s="220"/>
    </row>
    <row r="815" ht="14.25" hidden="1" customHeight="1">
      <c r="A815" s="219"/>
      <c r="G815" s="220"/>
      <c r="H815" s="220"/>
    </row>
    <row r="816" ht="14.25" hidden="1" customHeight="1">
      <c r="A816" s="219"/>
      <c r="G816" s="220"/>
      <c r="H816" s="220"/>
    </row>
    <row r="817" ht="14.25" hidden="1" customHeight="1">
      <c r="A817" s="219"/>
      <c r="G817" s="220"/>
      <c r="H817" s="220"/>
    </row>
    <row r="818" ht="14.25" hidden="1" customHeight="1">
      <c r="A818" s="219"/>
      <c r="G818" s="220"/>
      <c r="H818" s="220"/>
    </row>
    <row r="819" ht="14.25" hidden="1" customHeight="1">
      <c r="A819" s="219"/>
      <c r="G819" s="220"/>
      <c r="H819" s="220"/>
    </row>
    <row r="820" ht="14.25" hidden="1" customHeight="1">
      <c r="A820" s="219"/>
      <c r="G820" s="220"/>
      <c r="H820" s="220"/>
    </row>
    <row r="821" ht="14.25" hidden="1" customHeight="1">
      <c r="A821" s="219"/>
      <c r="G821" s="220"/>
      <c r="H821" s="220"/>
    </row>
    <row r="822" ht="14.25" hidden="1" customHeight="1">
      <c r="A822" s="219"/>
      <c r="G822" s="220"/>
      <c r="H822" s="220"/>
    </row>
    <row r="823" ht="14.25" hidden="1" customHeight="1">
      <c r="A823" s="219"/>
      <c r="G823" s="220"/>
      <c r="H823" s="220"/>
    </row>
    <row r="824" ht="14.25" hidden="1" customHeight="1">
      <c r="A824" s="219"/>
      <c r="G824" s="220"/>
      <c r="H824" s="220"/>
    </row>
    <row r="825" ht="14.25" hidden="1" customHeight="1">
      <c r="A825" s="219"/>
      <c r="G825" s="220"/>
      <c r="H825" s="220"/>
    </row>
    <row r="826" ht="14.25" hidden="1" customHeight="1">
      <c r="A826" s="219"/>
      <c r="G826" s="220"/>
      <c r="H826" s="220"/>
    </row>
    <row r="827" ht="14.25" hidden="1" customHeight="1">
      <c r="A827" s="219"/>
      <c r="G827" s="220"/>
      <c r="H827" s="220"/>
    </row>
    <row r="828" ht="14.25" hidden="1" customHeight="1">
      <c r="A828" s="219"/>
      <c r="G828" s="220"/>
      <c r="H828" s="220"/>
    </row>
    <row r="829" ht="14.25" hidden="1" customHeight="1">
      <c r="A829" s="219"/>
      <c r="G829" s="220"/>
      <c r="H829" s="220"/>
    </row>
    <row r="830" ht="14.25" hidden="1" customHeight="1">
      <c r="A830" s="219"/>
      <c r="G830" s="220"/>
      <c r="H830" s="220"/>
    </row>
    <row r="831" ht="14.25" hidden="1" customHeight="1">
      <c r="A831" s="219"/>
      <c r="G831" s="220"/>
      <c r="H831" s="220"/>
    </row>
    <row r="832" ht="14.25" hidden="1" customHeight="1">
      <c r="A832" s="219"/>
      <c r="G832" s="220"/>
      <c r="H832" s="220"/>
    </row>
    <row r="833" ht="14.25" hidden="1" customHeight="1">
      <c r="A833" s="219"/>
      <c r="G833" s="220"/>
      <c r="H833" s="220"/>
    </row>
    <row r="834" ht="14.25" hidden="1" customHeight="1">
      <c r="A834" s="219"/>
      <c r="G834" s="220"/>
      <c r="H834" s="220"/>
    </row>
    <row r="835" ht="14.25" hidden="1" customHeight="1">
      <c r="A835" s="219"/>
      <c r="G835" s="220"/>
      <c r="H835" s="220"/>
    </row>
    <row r="836" ht="14.25" hidden="1" customHeight="1">
      <c r="A836" s="219"/>
      <c r="G836" s="220"/>
      <c r="H836" s="220"/>
    </row>
    <row r="837" ht="14.25" hidden="1" customHeight="1">
      <c r="A837" s="219"/>
      <c r="G837" s="220"/>
      <c r="H837" s="220"/>
    </row>
    <row r="838" ht="14.25" hidden="1" customHeight="1">
      <c r="A838" s="219"/>
      <c r="G838" s="220"/>
      <c r="H838" s="220"/>
    </row>
    <row r="839" ht="14.25" hidden="1" customHeight="1">
      <c r="A839" s="219"/>
      <c r="G839" s="220"/>
      <c r="H839" s="220"/>
    </row>
    <row r="840" ht="14.25" hidden="1" customHeight="1">
      <c r="A840" s="219"/>
      <c r="G840" s="220"/>
      <c r="H840" s="220"/>
    </row>
    <row r="841" ht="14.25" hidden="1" customHeight="1">
      <c r="A841" s="219"/>
      <c r="G841" s="220"/>
      <c r="H841" s="220"/>
    </row>
    <row r="842" ht="14.25" hidden="1" customHeight="1">
      <c r="A842" s="219"/>
      <c r="G842" s="220"/>
      <c r="H842" s="220"/>
    </row>
    <row r="843" ht="14.25" hidden="1" customHeight="1">
      <c r="A843" s="219"/>
      <c r="G843" s="220"/>
      <c r="H843" s="220"/>
    </row>
    <row r="844" ht="14.25" hidden="1" customHeight="1">
      <c r="A844" s="219"/>
      <c r="G844" s="220"/>
      <c r="H844" s="220"/>
    </row>
    <row r="845" ht="14.25" hidden="1" customHeight="1">
      <c r="A845" s="219"/>
      <c r="G845" s="220"/>
      <c r="H845" s="220"/>
    </row>
    <row r="846" ht="14.25" hidden="1" customHeight="1">
      <c r="A846" s="219"/>
      <c r="G846" s="220"/>
      <c r="H846" s="220"/>
    </row>
    <row r="847" ht="14.25" hidden="1" customHeight="1">
      <c r="A847" s="219"/>
      <c r="G847" s="220"/>
      <c r="H847" s="220"/>
    </row>
    <row r="848" ht="14.25" hidden="1" customHeight="1">
      <c r="A848" s="219"/>
      <c r="G848" s="220"/>
      <c r="H848" s="220"/>
    </row>
    <row r="849" ht="14.25" hidden="1" customHeight="1">
      <c r="A849" s="219"/>
      <c r="G849" s="220"/>
      <c r="H849" s="220"/>
    </row>
    <row r="850" ht="14.25" hidden="1" customHeight="1">
      <c r="A850" s="219"/>
      <c r="G850" s="220"/>
      <c r="H850" s="220"/>
    </row>
    <row r="851" ht="14.25" hidden="1" customHeight="1">
      <c r="A851" s="219"/>
      <c r="G851" s="220"/>
      <c r="H851" s="220"/>
    </row>
    <row r="852" ht="14.25" hidden="1" customHeight="1">
      <c r="A852" s="219"/>
      <c r="G852" s="220"/>
      <c r="H852" s="220"/>
    </row>
    <row r="853" ht="14.25" hidden="1" customHeight="1">
      <c r="A853" s="219"/>
      <c r="G853" s="220"/>
      <c r="H853" s="220"/>
    </row>
    <row r="854" ht="14.25" hidden="1" customHeight="1">
      <c r="A854" s="219"/>
      <c r="G854" s="220"/>
      <c r="H854" s="220"/>
    </row>
    <row r="855" ht="14.25" hidden="1" customHeight="1">
      <c r="A855" s="219"/>
      <c r="G855" s="220"/>
      <c r="H855" s="220"/>
    </row>
    <row r="856" ht="14.25" hidden="1" customHeight="1">
      <c r="A856" s="219"/>
      <c r="G856" s="220"/>
      <c r="H856" s="220"/>
    </row>
    <row r="857" ht="14.25" hidden="1" customHeight="1">
      <c r="A857" s="219"/>
      <c r="G857" s="220"/>
      <c r="H857" s="220"/>
    </row>
    <row r="858" ht="14.25" hidden="1" customHeight="1">
      <c r="A858" s="219"/>
      <c r="G858" s="220"/>
      <c r="H858" s="220"/>
    </row>
    <row r="859" ht="14.25" hidden="1" customHeight="1">
      <c r="A859" s="219"/>
      <c r="G859" s="220"/>
      <c r="H859" s="220"/>
    </row>
    <row r="860" ht="14.25" hidden="1" customHeight="1">
      <c r="A860" s="219"/>
      <c r="G860" s="220"/>
      <c r="H860" s="220"/>
    </row>
    <row r="861" ht="14.25" hidden="1" customHeight="1">
      <c r="A861" s="219"/>
      <c r="G861" s="220"/>
      <c r="H861" s="220"/>
    </row>
    <row r="862" ht="14.25" hidden="1" customHeight="1">
      <c r="A862" s="219"/>
      <c r="G862" s="220"/>
      <c r="H862" s="220"/>
    </row>
    <row r="863" ht="14.25" hidden="1" customHeight="1">
      <c r="A863" s="219"/>
      <c r="G863" s="220"/>
      <c r="H863" s="220"/>
    </row>
    <row r="864" ht="14.25" hidden="1" customHeight="1">
      <c r="A864" s="219"/>
      <c r="G864" s="220"/>
      <c r="H864" s="220"/>
    </row>
    <row r="865" ht="14.25" hidden="1" customHeight="1">
      <c r="A865" s="219"/>
      <c r="G865" s="220"/>
      <c r="H865" s="220"/>
    </row>
    <row r="866" ht="14.25" hidden="1" customHeight="1">
      <c r="A866" s="219"/>
      <c r="G866" s="220"/>
      <c r="H866" s="220"/>
    </row>
    <row r="867" ht="14.25" hidden="1" customHeight="1">
      <c r="A867" s="219"/>
      <c r="G867" s="220"/>
      <c r="H867" s="220"/>
    </row>
    <row r="868" ht="14.25" hidden="1" customHeight="1">
      <c r="A868" s="219"/>
      <c r="G868" s="220"/>
      <c r="H868" s="220"/>
    </row>
    <row r="869" ht="14.25" hidden="1" customHeight="1">
      <c r="A869" s="219"/>
      <c r="G869" s="220"/>
      <c r="H869" s="220"/>
    </row>
    <row r="870" ht="14.25" hidden="1" customHeight="1">
      <c r="A870" s="219"/>
      <c r="G870" s="220"/>
      <c r="H870" s="220"/>
    </row>
    <row r="871" ht="14.25" hidden="1" customHeight="1">
      <c r="A871" s="219"/>
      <c r="G871" s="220"/>
      <c r="H871" s="220"/>
    </row>
    <row r="872" ht="14.25" hidden="1" customHeight="1">
      <c r="A872" s="219"/>
      <c r="G872" s="220"/>
      <c r="H872" s="220"/>
    </row>
    <row r="873" ht="14.25" hidden="1" customHeight="1">
      <c r="A873" s="219"/>
      <c r="G873" s="220"/>
      <c r="H873" s="220"/>
    </row>
    <row r="874" ht="14.25" hidden="1" customHeight="1">
      <c r="A874" s="219"/>
      <c r="G874" s="220"/>
      <c r="H874" s="220"/>
    </row>
    <row r="875" ht="14.25" hidden="1" customHeight="1">
      <c r="A875" s="219"/>
      <c r="G875" s="220"/>
      <c r="H875" s="220"/>
    </row>
    <row r="876" ht="14.25" hidden="1" customHeight="1">
      <c r="A876" s="219"/>
      <c r="G876" s="220"/>
      <c r="H876" s="220"/>
    </row>
    <row r="877" ht="14.25" hidden="1" customHeight="1">
      <c r="A877" s="219"/>
      <c r="G877" s="220"/>
      <c r="H877" s="220"/>
    </row>
    <row r="878" ht="14.25" hidden="1" customHeight="1">
      <c r="A878" s="219"/>
      <c r="G878" s="220"/>
      <c r="H878" s="220"/>
    </row>
    <row r="879" ht="14.25" hidden="1" customHeight="1">
      <c r="A879" s="219"/>
      <c r="G879" s="220"/>
      <c r="H879" s="220"/>
    </row>
    <row r="880" ht="14.25" hidden="1" customHeight="1">
      <c r="A880" s="219"/>
      <c r="G880" s="220"/>
      <c r="H880" s="220"/>
    </row>
    <row r="881" ht="14.25" hidden="1" customHeight="1">
      <c r="A881" s="219"/>
      <c r="G881" s="220"/>
      <c r="H881" s="220"/>
    </row>
    <row r="882" ht="14.25" hidden="1" customHeight="1">
      <c r="A882" s="219"/>
      <c r="G882" s="220"/>
      <c r="H882" s="220"/>
    </row>
    <row r="883" ht="14.25" hidden="1" customHeight="1">
      <c r="A883" s="219"/>
      <c r="G883" s="220"/>
      <c r="H883" s="220"/>
    </row>
    <row r="884" ht="14.25" hidden="1" customHeight="1">
      <c r="A884" s="219"/>
      <c r="G884" s="220"/>
      <c r="H884" s="220"/>
    </row>
    <row r="885" ht="14.25" hidden="1" customHeight="1">
      <c r="A885" s="219"/>
      <c r="G885" s="220"/>
      <c r="H885" s="220"/>
    </row>
    <row r="886" ht="14.25" hidden="1" customHeight="1">
      <c r="A886" s="219"/>
      <c r="G886" s="220"/>
      <c r="H886" s="220"/>
    </row>
    <row r="887" ht="14.25" hidden="1" customHeight="1">
      <c r="A887" s="219"/>
      <c r="G887" s="220"/>
      <c r="H887" s="220"/>
    </row>
    <row r="888" ht="14.25" hidden="1" customHeight="1">
      <c r="A888" s="219"/>
      <c r="G888" s="220"/>
      <c r="H888" s="220"/>
    </row>
    <row r="889" ht="14.25" hidden="1" customHeight="1">
      <c r="A889" s="219"/>
      <c r="G889" s="220"/>
      <c r="H889" s="220"/>
    </row>
    <row r="890" ht="14.25" hidden="1" customHeight="1">
      <c r="A890" s="219"/>
      <c r="G890" s="220"/>
      <c r="H890" s="220"/>
    </row>
    <row r="891" ht="14.25" hidden="1" customHeight="1">
      <c r="A891" s="219"/>
      <c r="G891" s="220"/>
      <c r="H891" s="220"/>
    </row>
    <row r="892" ht="14.25" hidden="1" customHeight="1">
      <c r="A892" s="219"/>
      <c r="G892" s="220"/>
      <c r="H892" s="220"/>
    </row>
    <row r="893" ht="14.25" hidden="1" customHeight="1">
      <c r="A893" s="219"/>
      <c r="G893" s="220"/>
      <c r="H893" s="220"/>
    </row>
    <row r="894" ht="14.25" hidden="1" customHeight="1">
      <c r="A894" s="219"/>
      <c r="G894" s="220"/>
      <c r="H894" s="220"/>
    </row>
    <row r="895" ht="14.25" hidden="1" customHeight="1">
      <c r="A895" s="219"/>
      <c r="G895" s="220"/>
      <c r="H895" s="220"/>
    </row>
    <row r="896" ht="14.25" hidden="1" customHeight="1">
      <c r="A896" s="219"/>
      <c r="G896" s="220"/>
      <c r="H896" s="220"/>
    </row>
    <row r="897" ht="14.25" hidden="1" customHeight="1">
      <c r="A897" s="219"/>
      <c r="G897" s="220"/>
      <c r="H897" s="220"/>
    </row>
    <row r="898" ht="14.25" hidden="1" customHeight="1">
      <c r="A898" s="219"/>
      <c r="G898" s="220"/>
      <c r="H898" s="220"/>
    </row>
    <row r="899" ht="14.25" hidden="1" customHeight="1">
      <c r="A899" s="219"/>
      <c r="G899" s="220"/>
      <c r="H899" s="220"/>
    </row>
    <row r="900" ht="14.25" hidden="1" customHeight="1">
      <c r="A900" s="219"/>
      <c r="G900" s="220"/>
      <c r="H900" s="220"/>
    </row>
    <row r="901" ht="14.25" hidden="1" customHeight="1">
      <c r="A901" s="219"/>
      <c r="G901" s="220"/>
      <c r="H901" s="220"/>
    </row>
    <row r="902" ht="14.25" hidden="1" customHeight="1">
      <c r="A902" s="219"/>
      <c r="G902" s="220"/>
      <c r="H902" s="220"/>
    </row>
    <row r="903" ht="14.25" hidden="1" customHeight="1">
      <c r="A903" s="219"/>
      <c r="G903" s="220"/>
      <c r="H903" s="220"/>
    </row>
    <row r="904" ht="14.25" hidden="1" customHeight="1">
      <c r="A904" s="219"/>
      <c r="G904" s="220"/>
      <c r="H904" s="220"/>
    </row>
    <row r="905" ht="14.25" hidden="1" customHeight="1">
      <c r="A905" s="219"/>
      <c r="G905" s="220"/>
      <c r="H905" s="220"/>
    </row>
    <row r="906" ht="14.25" hidden="1" customHeight="1">
      <c r="A906" s="219"/>
      <c r="G906" s="220"/>
      <c r="H906" s="220"/>
    </row>
    <row r="907" ht="14.25" hidden="1" customHeight="1">
      <c r="A907" s="219"/>
      <c r="G907" s="220"/>
      <c r="H907" s="220"/>
    </row>
    <row r="908" ht="14.25" hidden="1" customHeight="1">
      <c r="A908" s="219"/>
      <c r="G908" s="220"/>
      <c r="H908" s="220"/>
    </row>
    <row r="909" ht="14.25" hidden="1" customHeight="1">
      <c r="A909" s="219"/>
      <c r="G909" s="220"/>
      <c r="H909" s="220"/>
    </row>
    <row r="910" ht="14.25" hidden="1" customHeight="1">
      <c r="A910" s="219"/>
      <c r="G910" s="220"/>
      <c r="H910" s="220"/>
    </row>
    <row r="911" ht="14.25" hidden="1" customHeight="1">
      <c r="A911" s="219"/>
      <c r="G911" s="220"/>
      <c r="H911" s="220"/>
    </row>
    <row r="912" ht="14.25" hidden="1" customHeight="1">
      <c r="A912" s="219"/>
      <c r="G912" s="220"/>
      <c r="H912" s="220"/>
    </row>
    <row r="913" ht="14.25" hidden="1" customHeight="1">
      <c r="A913" s="219"/>
      <c r="G913" s="220"/>
      <c r="H913" s="220"/>
    </row>
    <row r="914" ht="14.25" hidden="1" customHeight="1">
      <c r="A914" s="219"/>
      <c r="G914" s="220"/>
      <c r="H914" s="220"/>
    </row>
    <row r="915" ht="14.25" hidden="1" customHeight="1">
      <c r="A915" s="219"/>
      <c r="G915" s="220"/>
      <c r="H915" s="220"/>
    </row>
    <row r="916" ht="14.25" hidden="1" customHeight="1">
      <c r="A916" s="219"/>
      <c r="G916" s="220"/>
      <c r="H916" s="220"/>
    </row>
    <row r="917" ht="14.25" hidden="1" customHeight="1">
      <c r="A917" s="219"/>
      <c r="G917" s="220"/>
      <c r="H917" s="220"/>
    </row>
    <row r="918" ht="14.25" hidden="1" customHeight="1">
      <c r="A918" s="219"/>
      <c r="G918" s="220"/>
      <c r="H918" s="220"/>
    </row>
    <row r="919" ht="14.25" hidden="1" customHeight="1">
      <c r="A919" s="219"/>
      <c r="G919" s="220"/>
      <c r="H919" s="220"/>
    </row>
    <row r="920" ht="14.25" hidden="1" customHeight="1">
      <c r="A920" s="219"/>
      <c r="G920" s="220"/>
      <c r="H920" s="220"/>
    </row>
    <row r="921" ht="14.25" hidden="1" customHeight="1">
      <c r="A921" s="219"/>
      <c r="G921" s="220"/>
      <c r="H921" s="220"/>
    </row>
    <row r="922" ht="14.25" hidden="1" customHeight="1">
      <c r="A922" s="219"/>
      <c r="G922" s="220"/>
      <c r="H922" s="220"/>
    </row>
    <row r="923" ht="14.25" hidden="1" customHeight="1">
      <c r="A923" s="219"/>
      <c r="G923" s="220"/>
      <c r="H923" s="220"/>
    </row>
    <row r="924" ht="14.25" hidden="1" customHeight="1">
      <c r="A924" s="219"/>
      <c r="G924" s="220"/>
      <c r="H924" s="220"/>
    </row>
    <row r="925" ht="14.25" hidden="1" customHeight="1">
      <c r="A925" s="219"/>
      <c r="G925" s="220"/>
      <c r="H925" s="220"/>
    </row>
    <row r="926" ht="14.25" hidden="1" customHeight="1">
      <c r="A926" s="219"/>
      <c r="G926" s="220"/>
      <c r="H926" s="220"/>
    </row>
    <row r="927" ht="14.25" hidden="1" customHeight="1">
      <c r="A927" s="219"/>
      <c r="G927" s="220"/>
      <c r="H927" s="220"/>
    </row>
    <row r="928" ht="14.25" hidden="1" customHeight="1">
      <c r="A928" s="219"/>
      <c r="G928" s="220"/>
      <c r="H928" s="220"/>
    </row>
    <row r="929" ht="14.25" hidden="1" customHeight="1">
      <c r="A929" s="219"/>
      <c r="G929" s="220"/>
      <c r="H929" s="220"/>
    </row>
    <row r="930" ht="14.25" hidden="1" customHeight="1">
      <c r="A930" s="219"/>
      <c r="G930" s="220"/>
      <c r="H930" s="220"/>
    </row>
    <row r="931" ht="14.25" hidden="1" customHeight="1">
      <c r="A931" s="219"/>
      <c r="G931" s="220"/>
      <c r="H931" s="220"/>
    </row>
    <row r="932" ht="14.25" hidden="1" customHeight="1">
      <c r="A932" s="219"/>
      <c r="G932" s="220"/>
      <c r="H932" s="220"/>
    </row>
    <row r="933" ht="14.25" hidden="1" customHeight="1">
      <c r="A933" s="219"/>
      <c r="G933" s="220"/>
      <c r="H933" s="220"/>
    </row>
    <row r="934" ht="14.25" hidden="1" customHeight="1">
      <c r="A934" s="219"/>
      <c r="G934" s="220"/>
      <c r="H934" s="220"/>
    </row>
    <row r="935" ht="14.25" hidden="1" customHeight="1">
      <c r="A935" s="219"/>
      <c r="G935" s="220"/>
      <c r="H935" s="220"/>
    </row>
    <row r="936" ht="14.25" hidden="1" customHeight="1">
      <c r="A936" s="219"/>
      <c r="G936" s="220"/>
      <c r="H936" s="220"/>
    </row>
    <row r="937" ht="14.25" hidden="1" customHeight="1">
      <c r="A937" s="219"/>
      <c r="G937" s="220"/>
      <c r="H937" s="220"/>
    </row>
    <row r="938" ht="14.25" hidden="1" customHeight="1">
      <c r="A938" s="219"/>
      <c r="G938" s="220"/>
      <c r="H938" s="220"/>
    </row>
    <row r="939" ht="14.25" hidden="1" customHeight="1">
      <c r="A939" s="219"/>
      <c r="G939" s="220"/>
      <c r="H939" s="220"/>
    </row>
    <row r="940" ht="14.25" hidden="1" customHeight="1">
      <c r="A940" s="219"/>
      <c r="G940" s="220"/>
      <c r="H940" s="220"/>
    </row>
    <row r="941" ht="14.25" hidden="1" customHeight="1">
      <c r="A941" s="219"/>
      <c r="G941" s="220"/>
      <c r="H941" s="220"/>
    </row>
    <row r="942" ht="14.25" hidden="1" customHeight="1">
      <c r="A942" s="219"/>
      <c r="G942" s="220"/>
      <c r="H942" s="220"/>
    </row>
    <row r="943" ht="14.25" hidden="1" customHeight="1">
      <c r="A943" s="219"/>
      <c r="G943" s="220"/>
      <c r="H943" s="220"/>
    </row>
    <row r="944" ht="14.25" hidden="1" customHeight="1">
      <c r="A944" s="219"/>
      <c r="G944" s="220"/>
      <c r="H944" s="220"/>
    </row>
    <row r="945" ht="14.25" hidden="1" customHeight="1">
      <c r="A945" s="219"/>
      <c r="G945" s="220"/>
      <c r="H945" s="220"/>
    </row>
    <row r="946" ht="14.25" hidden="1" customHeight="1">
      <c r="A946" s="219"/>
      <c r="G946" s="220"/>
      <c r="H946" s="220"/>
    </row>
    <row r="947" ht="14.25" hidden="1" customHeight="1">
      <c r="A947" s="219"/>
      <c r="G947" s="220"/>
      <c r="H947" s="220"/>
    </row>
    <row r="948" ht="14.25" hidden="1" customHeight="1">
      <c r="A948" s="219"/>
      <c r="G948" s="220"/>
      <c r="H948" s="220"/>
    </row>
    <row r="949" ht="14.25" hidden="1" customHeight="1">
      <c r="A949" s="219"/>
      <c r="G949" s="220"/>
      <c r="H949" s="220"/>
    </row>
    <row r="950" ht="14.25" hidden="1" customHeight="1">
      <c r="A950" s="219"/>
      <c r="G950" s="220"/>
      <c r="H950" s="220"/>
    </row>
    <row r="951" ht="14.25" hidden="1" customHeight="1">
      <c r="A951" s="219"/>
      <c r="G951" s="220"/>
      <c r="H951" s="220"/>
    </row>
    <row r="952" ht="14.25" hidden="1" customHeight="1">
      <c r="A952" s="219"/>
      <c r="G952" s="220"/>
      <c r="H952" s="220"/>
    </row>
    <row r="953" ht="14.25" hidden="1" customHeight="1">
      <c r="A953" s="219"/>
      <c r="G953" s="220"/>
      <c r="H953" s="220"/>
    </row>
    <row r="954" ht="14.25" hidden="1" customHeight="1">
      <c r="A954" s="219"/>
      <c r="G954" s="220"/>
      <c r="H954" s="220"/>
    </row>
    <row r="955" ht="14.25" hidden="1" customHeight="1">
      <c r="A955" s="219"/>
      <c r="G955" s="220"/>
      <c r="H955" s="220"/>
    </row>
    <row r="956" ht="14.25" hidden="1" customHeight="1">
      <c r="A956" s="219"/>
      <c r="G956" s="220"/>
      <c r="H956" s="220"/>
    </row>
    <row r="957" ht="14.25" hidden="1" customHeight="1">
      <c r="A957" s="219"/>
      <c r="G957" s="220"/>
      <c r="H957" s="220"/>
    </row>
    <row r="958" ht="14.25" hidden="1" customHeight="1">
      <c r="A958" s="219"/>
      <c r="G958" s="220"/>
      <c r="H958" s="220"/>
    </row>
    <row r="959" ht="14.25" hidden="1" customHeight="1">
      <c r="A959" s="219"/>
      <c r="G959" s="220"/>
      <c r="H959" s="220"/>
    </row>
    <row r="960" ht="14.25" hidden="1" customHeight="1">
      <c r="A960" s="219"/>
      <c r="G960" s="220"/>
      <c r="H960" s="220"/>
    </row>
    <row r="961" ht="14.25" hidden="1" customHeight="1">
      <c r="A961" s="219"/>
      <c r="G961" s="220"/>
      <c r="H961" s="220"/>
    </row>
    <row r="962" ht="14.25" hidden="1" customHeight="1">
      <c r="A962" s="219"/>
      <c r="G962" s="220"/>
      <c r="H962" s="220"/>
    </row>
    <row r="963" ht="14.25" hidden="1" customHeight="1">
      <c r="A963" s="219"/>
      <c r="G963" s="220"/>
      <c r="H963" s="220"/>
    </row>
    <row r="964" ht="14.25" hidden="1" customHeight="1">
      <c r="A964" s="219"/>
      <c r="G964" s="220"/>
      <c r="H964" s="220"/>
    </row>
    <row r="965" ht="14.25" hidden="1" customHeight="1">
      <c r="A965" s="219"/>
      <c r="G965" s="220"/>
      <c r="H965" s="220"/>
    </row>
    <row r="966" ht="14.25" hidden="1" customHeight="1">
      <c r="A966" s="219"/>
      <c r="G966" s="220"/>
      <c r="H966" s="220"/>
    </row>
    <row r="967" ht="14.25" hidden="1" customHeight="1">
      <c r="A967" s="219"/>
      <c r="G967" s="220"/>
      <c r="H967" s="220"/>
    </row>
    <row r="968" ht="14.25" hidden="1" customHeight="1">
      <c r="A968" s="219"/>
      <c r="G968" s="220"/>
      <c r="H968" s="220"/>
    </row>
    <row r="969" ht="14.25" hidden="1" customHeight="1">
      <c r="A969" s="219"/>
      <c r="G969" s="220"/>
      <c r="H969" s="220"/>
    </row>
    <row r="970" ht="14.25" hidden="1" customHeight="1">
      <c r="A970" s="219"/>
      <c r="G970" s="220"/>
      <c r="H970" s="220"/>
    </row>
    <row r="971" ht="14.25" hidden="1" customHeight="1">
      <c r="A971" s="219"/>
      <c r="G971" s="220"/>
      <c r="H971" s="220"/>
    </row>
    <row r="972" ht="14.25" hidden="1" customHeight="1">
      <c r="A972" s="219"/>
      <c r="G972" s="220"/>
      <c r="H972" s="220"/>
    </row>
    <row r="973" ht="14.25" hidden="1" customHeight="1">
      <c r="A973" s="219"/>
      <c r="G973" s="220"/>
      <c r="H973" s="220"/>
    </row>
    <row r="974" ht="14.25" hidden="1" customHeight="1">
      <c r="A974" s="219"/>
      <c r="G974" s="220"/>
      <c r="H974" s="220"/>
    </row>
    <row r="975" ht="14.25" hidden="1" customHeight="1">
      <c r="A975" s="219"/>
      <c r="G975" s="220"/>
      <c r="H975" s="220"/>
    </row>
    <row r="976" ht="14.25" hidden="1" customHeight="1">
      <c r="A976" s="219"/>
      <c r="G976" s="220"/>
      <c r="H976" s="220"/>
    </row>
    <row r="977" ht="14.25" hidden="1" customHeight="1">
      <c r="A977" s="219"/>
      <c r="G977" s="220"/>
      <c r="H977" s="220"/>
    </row>
    <row r="978" ht="14.25" hidden="1" customHeight="1">
      <c r="A978" s="219"/>
      <c r="G978" s="220"/>
      <c r="H978" s="220"/>
    </row>
    <row r="979" ht="14.25" hidden="1" customHeight="1">
      <c r="A979" s="219"/>
      <c r="G979" s="220"/>
      <c r="H979" s="220"/>
    </row>
    <row r="980" ht="14.25" hidden="1" customHeight="1">
      <c r="A980" s="219"/>
      <c r="G980" s="220"/>
      <c r="H980" s="220"/>
    </row>
    <row r="981" ht="14.25" hidden="1" customHeight="1">
      <c r="A981" s="219"/>
      <c r="G981" s="220"/>
      <c r="H981" s="220"/>
    </row>
    <row r="982" ht="14.25" hidden="1" customHeight="1">
      <c r="A982" s="219"/>
      <c r="G982" s="220"/>
      <c r="H982" s="220"/>
    </row>
    <row r="983" ht="14.25" hidden="1" customHeight="1">
      <c r="A983" s="219"/>
      <c r="G983" s="220"/>
      <c r="H983" s="220"/>
    </row>
    <row r="984" ht="14.25" hidden="1" customHeight="1">
      <c r="A984" s="219"/>
      <c r="G984" s="220"/>
      <c r="H984" s="220"/>
    </row>
    <row r="985" ht="14.25" hidden="1" customHeight="1">
      <c r="A985" s="219"/>
      <c r="G985" s="220"/>
      <c r="H985" s="220"/>
    </row>
    <row r="986" ht="14.25" hidden="1" customHeight="1">
      <c r="A986" s="219"/>
      <c r="G986" s="220"/>
      <c r="H986" s="220"/>
    </row>
    <row r="987" ht="14.25" hidden="1" customHeight="1">
      <c r="A987" s="219"/>
      <c r="G987" s="220"/>
      <c r="H987" s="220"/>
    </row>
    <row r="988" ht="14.25" hidden="1" customHeight="1">
      <c r="A988" s="219"/>
      <c r="G988" s="220"/>
      <c r="H988" s="220"/>
    </row>
    <row r="989" ht="14.25" hidden="1" customHeight="1">
      <c r="A989" s="219"/>
      <c r="G989" s="220"/>
      <c r="H989" s="220"/>
    </row>
    <row r="990" ht="14.25" hidden="1" customHeight="1">
      <c r="A990" s="219"/>
      <c r="G990" s="220"/>
      <c r="H990" s="220"/>
    </row>
    <row r="991" ht="14.25" hidden="1" customHeight="1">
      <c r="A991" s="219"/>
      <c r="G991" s="220"/>
      <c r="H991" s="220"/>
    </row>
    <row r="992" ht="14.25" hidden="1" customHeight="1">
      <c r="A992" s="219"/>
      <c r="G992" s="220"/>
      <c r="H992" s="220"/>
    </row>
    <row r="993" ht="14.25" hidden="1" customHeight="1">
      <c r="A993" s="219"/>
      <c r="G993" s="220"/>
      <c r="H993" s="220"/>
    </row>
    <row r="994" ht="14.25" hidden="1" customHeight="1">
      <c r="A994" s="219"/>
      <c r="G994" s="220"/>
      <c r="H994" s="220"/>
    </row>
    <row r="995" ht="14.25" hidden="1" customHeight="1">
      <c r="A995" s="219"/>
      <c r="G995" s="220"/>
      <c r="H995" s="220"/>
    </row>
    <row r="996" ht="14.25" hidden="1" customHeight="1">
      <c r="A996" s="219"/>
      <c r="G996" s="220"/>
      <c r="H996" s="220"/>
    </row>
    <row r="997" ht="14.25" hidden="1" customHeight="1">
      <c r="A997" s="219"/>
      <c r="G997" s="220"/>
      <c r="H997" s="220"/>
    </row>
    <row r="998" ht="14.25" hidden="1" customHeight="1">
      <c r="A998" s="219"/>
      <c r="G998" s="220"/>
      <c r="H998" s="220"/>
    </row>
    <row r="999" ht="14.25" hidden="1" customHeight="1">
      <c r="A999" s="219"/>
      <c r="G999" s="220"/>
      <c r="H999" s="220"/>
    </row>
    <row r="1000" ht="14.25" hidden="1" customHeight="1">
      <c r="A1000" s="219"/>
      <c r="G1000" s="220"/>
      <c r="H1000" s="220"/>
    </row>
    <row r="1001" ht="14.25" hidden="1" customHeight="1">
      <c r="A1001" s="219"/>
      <c r="G1001" s="220"/>
      <c r="H1001" s="220"/>
    </row>
    <row r="1002" ht="14.25" hidden="1" customHeight="1">
      <c r="A1002" s="219"/>
      <c r="G1002" s="220"/>
      <c r="H1002" s="220"/>
    </row>
    <row r="1003" ht="14.25" hidden="1" customHeight="1">
      <c r="A1003" s="219"/>
      <c r="G1003" s="220"/>
      <c r="H1003" s="220"/>
    </row>
    <row r="1004" ht="14.25" hidden="1" customHeight="1">
      <c r="A1004" s="219"/>
      <c r="G1004" s="220"/>
      <c r="H1004" s="220"/>
    </row>
  </sheetData>
  <autoFilter ref="$A$1:$H$1004">
    <filterColumn colId="4">
      <filters>
        <filter val="Mexiko"/>
      </filters>
    </filterColumn>
    <sortState ref="A1:H1004">
      <sortCondition ref="A1:A1004"/>
    </sortState>
  </autoFilter>
  <hyperlinks>
    <hyperlink r:id="rId2" ref="C23"/>
    <hyperlink r:id="rId3" ref="C24"/>
    <hyperlink r:id="rId4" ref="B32"/>
    <hyperlink r:id="rId5" ref="C32"/>
    <hyperlink r:id="rId6" ref="B38"/>
    <hyperlink r:id="rId7" ref="C38"/>
    <hyperlink r:id="rId8" ref="B53"/>
    <hyperlink r:id="rId9" ref="C53"/>
    <hyperlink r:id="rId10" ref="C77"/>
    <hyperlink r:id="rId11" ref="C78"/>
    <hyperlink r:id="rId12" ref="C79"/>
    <hyperlink r:id="rId13" ref="C80"/>
    <hyperlink r:id="rId14" ref="C81"/>
    <hyperlink r:id="rId15" ref="C122"/>
  </hyperlinks>
  <printOptions/>
  <pageMargins bottom="0.787401575" footer="0.0" header="0.0" left="0.7" right="0.7" top="0.787401575"/>
  <pageSetup paperSize="9" orientation="portrait"/>
  <drawing r:id="rId16"/>
  <legacyDrawing r:id="rId1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0.71"/>
    <col customWidth="1" min="2" max="2" width="39.43"/>
    <col customWidth="1" min="3" max="3" width="12.43"/>
    <col customWidth="1" min="4" max="4" width="10.71"/>
    <col customWidth="1" min="5" max="5" width="12.29"/>
    <col customWidth="1" min="6" max="20" width="10.71"/>
  </cols>
  <sheetData>
    <row r="1" ht="14.25" customHeight="1">
      <c r="C1" s="1"/>
      <c r="D1" s="2"/>
      <c r="E1" s="1"/>
      <c r="F1" s="2"/>
    </row>
    <row r="2" ht="14.25" customHeight="1">
      <c r="B2" s="3"/>
      <c r="C2" s="4" t="s">
        <v>0</v>
      </c>
      <c r="D2" s="5" t="s">
        <v>1</v>
      </c>
      <c r="E2" s="4" t="s">
        <v>2</v>
      </c>
      <c r="F2" s="6" t="s">
        <v>1</v>
      </c>
    </row>
    <row r="3" ht="14.25" customHeight="1">
      <c r="B3" s="8" t="s">
        <v>4</v>
      </c>
      <c r="C3" s="9"/>
      <c r="D3" s="10"/>
      <c r="E3" s="9"/>
      <c r="F3" s="11"/>
    </row>
    <row r="4" ht="14.25" customHeight="1">
      <c r="B4" s="12" t="s">
        <v>5</v>
      </c>
      <c r="C4" s="15">
        <f>SUMIFS('Umsätze 2023'!$F$2:$F$112,'Umsätze 2023'!$D$2:$D$112,B4,'Umsätze 2023'!$F$2:$F$112,"&gt;0")</f>
        <v>2365</v>
      </c>
      <c r="D4" s="221">
        <f>C4/$C$50</f>
        <v>0.2416483174</v>
      </c>
      <c r="E4" s="15">
        <f>SUMIFS('Umsätze 2023'!$F$2:$F$112,'Umsätze 2023'!$D$2:D112,$B4,'Umsätze 2023'!$F$2:$F$112,"&lt;0")</f>
        <v>-249.76</v>
      </c>
      <c r="F4" s="222">
        <f>E4/$E$50</f>
        <v>0.02717934822</v>
      </c>
    </row>
    <row r="5" ht="14.25" customHeight="1">
      <c r="B5" s="17" t="s">
        <v>6</v>
      </c>
      <c r="C5" s="27"/>
      <c r="D5" s="223"/>
      <c r="E5" s="20">
        <f>SUMIF('Umsätze 2023'!H2:H112,B5,'Umsätze 2023'!F2:F112)</f>
        <v>-145</v>
      </c>
      <c r="F5" s="224"/>
    </row>
    <row r="6" ht="14.25" customHeight="1">
      <c r="B6" s="17" t="s">
        <v>8</v>
      </c>
      <c r="C6" s="83">
        <f>SUMIFS('Umsätze 2023'!F2:F112,'Umsätze 2023'!D2:D112,B4,'Umsätze 2023'!H2:H112,"",'Umsätze 2023'!F2:F112,"&gt;0")</f>
        <v>2365</v>
      </c>
      <c r="D6" s="225"/>
      <c r="E6" s="83">
        <f>SUMIFS('Umsätze 2023'!F2:F112,'Umsätze 2023'!D2:D112,B4,'Umsätze 2023'!H2:H112,"",'Umsätze 2023'!F2:F112,"&lt;0")</f>
        <v>-104.76</v>
      </c>
      <c r="F6" s="226"/>
    </row>
    <row r="7" ht="14.25" customHeight="1">
      <c r="B7" s="26" t="s">
        <v>10</v>
      </c>
      <c r="C7" s="27">
        <f>SUMIFS('Umsätze 2023'!$F$2:$F$112,'Umsätze 2023'!$D$2:$D$112,$B7,'Umsätze 2023'!$F$2:$F$112,"&gt;0")</f>
        <v>1405</v>
      </c>
      <c r="D7" s="227">
        <f t="shared" ref="D7:D8" si="1">C7/$C$50</f>
        <v>0.1435585141</v>
      </c>
      <c r="E7" s="228">
        <f>SUMIFS('Umsätze 2023'!$F$2:$F$112,'Umsätze 2023'!$D$2:$D$112,$B7,'Umsätze 2023'!$F$2:$F$112,"&lt;0")</f>
        <v>0</v>
      </c>
      <c r="F7" s="224">
        <f t="shared" ref="F7:F8" si="2">E7/$E$50</f>
        <v>0</v>
      </c>
    </row>
    <row r="8" ht="14.25" customHeight="1">
      <c r="B8" s="12" t="s">
        <v>11</v>
      </c>
      <c r="C8" s="30">
        <f>SUMIFS('Umsätze 2023'!$F$2:$F$112,'Umsätze 2023'!$D$2:$D$112,$B8,'Umsätze 2023'!$F$2:$F$112,"&gt;0")</f>
        <v>5121.85</v>
      </c>
      <c r="D8" s="229">
        <f t="shared" si="1"/>
        <v>0.5233346446</v>
      </c>
      <c r="E8" s="30">
        <f>SUMIFS('Umsätze 2023'!$F$2:$F$112,'Umsätze 2023'!$D$2:$D$112,$B8,'Umsätze 2023'!$F$2:$F$112,"&lt;0")</f>
        <v>-6475</v>
      </c>
      <c r="F8" s="222">
        <f t="shared" si="2"/>
        <v>0.7046215557</v>
      </c>
    </row>
    <row r="9" ht="14.25" customHeight="1">
      <c r="B9" s="12" t="s">
        <v>253</v>
      </c>
      <c r="C9" s="27"/>
      <c r="D9" s="227"/>
      <c r="E9" s="27"/>
      <c r="F9" s="224"/>
    </row>
    <row r="10" ht="14.25" customHeight="1">
      <c r="B10" s="17" t="s">
        <v>254</v>
      </c>
      <c r="C10" s="35">
        <f>SUMIFS('Umsätze 2023'!$F$2:$F$112,'Umsätze 2023'!$H$2:$H$112,"CO23",'Umsätze 2023'!$F$2:$F$112,"&gt;0")</f>
        <v>4411.85</v>
      </c>
      <c r="D10" s="230"/>
      <c r="E10" s="35">
        <f>SUMIFS('Umsätze 2023'!$F$2:$F$112,'Umsätze 2023'!$H$2:$H$112,"CO23",'Umsätze 2023'!$F$2:$F$112,"&lt;0")</f>
        <v>-6475</v>
      </c>
      <c r="F10" s="222"/>
      <c r="H10" s="231" t="s">
        <v>255</v>
      </c>
    </row>
    <row r="11" ht="14.25" customHeight="1">
      <c r="B11" s="17" t="s">
        <v>256</v>
      </c>
      <c r="C11" s="18">
        <f>SUMIFS('Umsätze 2023'!$F$2:$F$112,'Umsätze 2023'!$H$2:$H$112,"MX23",'Umsätze 2023'!$F$2:$F$112,"&gt;0")</f>
        <v>650</v>
      </c>
      <c r="D11" s="223"/>
      <c r="E11" s="20">
        <f>SUMIFS('Umsätze 2023'!$F$2:$F$112,'Umsätze 2023'!$H$2:$H$112,"MX23",'Umsätze 2023'!$F$2:$F$112,"&lt;0")</f>
        <v>0</v>
      </c>
      <c r="F11" s="232"/>
      <c r="H11" s="231" t="s">
        <v>14</v>
      </c>
    </row>
    <row r="12" ht="14.25" customHeight="1">
      <c r="B12" s="17" t="s">
        <v>257</v>
      </c>
      <c r="C12" s="35">
        <f>SUMIFS('Umsätze 2023'!$F$2:$F$112,'Umsätze 2023'!$H$2:$H$112,"PR23",'Umsätze 2023'!$F$2:$F$112,"&gt;0")</f>
        <v>60</v>
      </c>
      <c r="D12" s="230"/>
      <c r="E12" s="35">
        <f>SUMIFS('Umsätze 2023'!$F$2:$F$112,'Umsätze 2023'!$H$2:$H$112,"PR23",'Umsätze 2023'!$F$2:$F$112,"&lt;0")</f>
        <v>0</v>
      </c>
      <c r="F12" s="222"/>
      <c r="H12" s="231" t="s">
        <v>18</v>
      </c>
    </row>
    <row r="13" ht="14.25" customHeight="1">
      <c r="B13" s="12" t="s">
        <v>21</v>
      </c>
      <c r="C13" s="27">
        <f>SUMIFS('Umsätze 2023'!$F$2:$F$112,'Umsätze 2023'!$D$2:$D$112,$B13,'Umsätze 2023'!$F$2:$F$112,"&gt;0")</f>
        <v>0</v>
      </c>
      <c r="D13" s="227">
        <f t="shared" ref="D13:D15" si="3">C13/$C$50</f>
        <v>0</v>
      </c>
      <c r="E13" s="27">
        <f>SUMIFS('Umsätze 2023'!$F$2:$F$112,'Umsätze 2023'!$D$2:$D$112,$B13,'Umsätze 2023'!$F$2:$F$112,"&lt;0")</f>
        <v>-207.73</v>
      </c>
      <c r="F13" s="224">
        <f t="shared" ref="F13:F15" si="4">E13/$E$50</f>
        <v>0.02260556537</v>
      </c>
    </row>
    <row r="14" ht="14.25" customHeight="1">
      <c r="B14" s="12" t="s">
        <v>22</v>
      </c>
      <c r="C14" s="30">
        <f>SUMIFS('Umsätze 2023'!$F$2:$F$112,'Umsätze 2023'!$D$2:$D$112,$B14,'Umsätze 2023'!$F$2:$F$112,"&gt;0")</f>
        <v>0</v>
      </c>
      <c r="D14" s="229">
        <f t="shared" si="3"/>
        <v>0</v>
      </c>
      <c r="E14" s="30">
        <f>SUMIFS('Umsätze 2023'!$F$2:$F$112,'Umsätze 2023'!$D$2:$D$112,$B14,'Umsätze 2023'!$F$2:$F$112,"&lt;0")</f>
        <v>0</v>
      </c>
      <c r="F14" s="222">
        <f t="shared" si="4"/>
        <v>0</v>
      </c>
    </row>
    <row r="15" ht="14.25" customHeight="1">
      <c r="B15" s="12" t="s">
        <v>23</v>
      </c>
      <c r="C15" s="27">
        <f>SUMIFS('Umsätze 2023'!$F$2:$F$112,'Umsätze 2023'!$D$2:$D$112,$B15,'Umsätze 2023'!$F$2:$F$112,"&gt;0")</f>
        <v>0</v>
      </c>
      <c r="D15" s="227">
        <f t="shared" si="3"/>
        <v>0</v>
      </c>
      <c r="E15" s="27">
        <f>SUMIFS('Umsätze 2023'!$F$2:$F$112,'Umsätze 2023'!$D$2:$D$112,$B15,'Umsätze 2023'!$F$2:$F$112,"&lt;0")</f>
        <v>-333.04</v>
      </c>
      <c r="F15" s="224">
        <f t="shared" si="4"/>
        <v>0.03624203288</v>
      </c>
    </row>
    <row r="16" ht="14.25" customHeight="1">
      <c r="B16" s="17" t="s">
        <v>24</v>
      </c>
      <c r="C16" s="30">
        <f>SUMIFS('Umsätze 2023'!$F$2:$F$112,'Umsätze 2023'!$H$2:$H$112,B16,'Umsätze 2023'!$F$2:$F$112,"&gt;0")</f>
        <v>0</v>
      </c>
      <c r="D16" s="229"/>
      <c r="E16" s="30">
        <f>SUMIFS('Umsätze 2023'!$F$2:$F$112,'Umsätze 2023'!$H$2:$H$112,B16,'Umsätze 2023'!$F$2:$F$112,"&lt;0")</f>
        <v>-133.91</v>
      </c>
      <c r="F16" s="222"/>
    </row>
    <row r="17" ht="14.25" customHeight="1">
      <c r="B17" s="17" t="s">
        <v>25</v>
      </c>
      <c r="C17" s="27">
        <f>SUMIFS('Umsätze 2023'!$F$2:$F$112,'Umsätze 2023'!$H$2:$H$112,B17,'Umsätze 2023'!$F$2:$F$112,"&gt;0")</f>
        <v>0</v>
      </c>
      <c r="D17" s="2"/>
      <c r="E17" s="1">
        <f>SUMIFS('Umsätze 2023'!$F$2:$F$112,'Umsätze 2023'!$H$2:$H$112,B17,'Umsätze 2023'!$F$2:$F$112,"&lt;0")</f>
        <v>-47.83</v>
      </c>
      <c r="F17" s="232"/>
    </row>
    <row r="18" ht="14.25" customHeight="1">
      <c r="B18" s="17" t="s">
        <v>26</v>
      </c>
      <c r="C18" s="30">
        <f>SUMIFS('Umsätze 2023'!$F$2:$F$112,'Umsätze 2023'!$H$2:$H$112,B18,'Umsätze 2023'!$F$2:$F$112,"&gt;0")</f>
        <v>0</v>
      </c>
      <c r="D18" s="229"/>
      <c r="E18" s="30">
        <f>SUMIFS('Umsätze 2023'!$F$2:$F$112,'Umsätze 2023'!$H$2:$H$112,B18,'Umsätze 2023'!$F$2:$F$112,"&lt;0")</f>
        <v>-26.3</v>
      </c>
      <c r="F18" s="222"/>
    </row>
    <row r="19" ht="14.25" customHeight="1">
      <c r="B19" s="17" t="s">
        <v>27</v>
      </c>
      <c r="C19" s="27">
        <f>SUMIFS('Umsätze 2023'!$F$2:$F$112,'Umsätze 2023'!$H$2:$H$112,B19,'Umsätze 2023'!$F$2:$F$112,"&gt;0")</f>
        <v>0</v>
      </c>
      <c r="D19" s="2"/>
      <c r="E19" s="1">
        <f>SUMIFS('Umsätze 2023'!$F$2:$F$112,'Umsätze 2023'!$H$2:$H$112,B19,'Umsätze 2023'!$F$2:$F$112,"&lt;0")</f>
        <v>-125</v>
      </c>
      <c r="F19" s="232"/>
    </row>
    <row r="20" ht="14.25" customHeight="1">
      <c r="B20" s="12" t="s">
        <v>28</v>
      </c>
      <c r="C20" s="30">
        <f>SUMIFS('Umsätze 2023'!$F$2:$F$112,'Umsätze 2023'!$D$2:$D$112,$B20,'Umsätze 2023'!$F$2:$F$112,"&gt;0")</f>
        <v>0</v>
      </c>
      <c r="D20" s="229">
        <f t="shared" ref="D20:D21" si="5">C20/$C$50</f>
        <v>0</v>
      </c>
      <c r="E20" s="30">
        <f>SUMIFS('Umsätze 2023'!$F$2:$F$112,'Umsätze 2023'!$D$2:$D$112,$B20,'Umsätze 2023'!$F$2:$F$112,"&lt;0")</f>
        <v>-549</v>
      </c>
      <c r="F20" s="222">
        <f t="shared" ref="F20:F21" si="6">E20/$E$50</f>
        <v>0.05974320217</v>
      </c>
    </row>
    <row r="21" ht="14.25" customHeight="1">
      <c r="B21" s="12" t="s">
        <v>29</v>
      </c>
      <c r="C21" s="27">
        <f>SUMIFS('Umsätze 2023'!$F$2:$F$112,'Umsätze 2023'!$D$2:$D$112,$B21,'Umsätze 2023'!$F$2:$F$112,"&gt;0")</f>
        <v>0</v>
      </c>
      <c r="D21" s="227">
        <f t="shared" si="5"/>
        <v>0</v>
      </c>
      <c r="E21" s="27">
        <f>SUMIFS('Umsätze 2023'!$F$2:$F$112,'Umsätze 2023'!$D$2:$D$112,$B21,'Umsätze 2023'!$F$2:$F$112,"&lt;0")</f>
        <v>0</v>
      </c>
      <c r="F21" s="224">
        <f t="shared" si="6"/>
        <v>0</v>
      </c>
    </row>
    <row r="22" ht="14.25" customHeight="1">
      <c r="B22" s="39"/>
      <c r="C22" s="15"/>
      <c r="D22" s="221"/>
      <c r="E22" s="15"/>
      <c r="F22" s="222"/>
    </row>
    <row r="23" ht="14.25" customHeight="1">
      <c r="B23" s="40" t="s">
        <v>30</v>
      </c>
      <c r="C23" s="41">
        <f>SUM(C4,C7,C8,C13,C14,C15,C20,C21)</f>
        <v>8891.85</v>
      </c>
      <c r="D23" s="233">
        <f>C23/$C$50</f>
        <v>0.9085414761</v>
      </c>
      <c r="E23" s="41">
        <f>SUM(E4,E7,E8,E13,E14,E15,E20,E21)</f>
        <v>-7814.53</v>
      </c>
      <c r="F23" s="234">
        <f>E23/$E$50</f>
        <v>0.8503917043</v>
      </c>
    </row>
    <row r="24" ht="14.25" customHeight="1">
      <c r="B24" s="39"/>
      <c r="C24" s="15"/>
      <c r="D24" s="221"/>
      <c r="E24" s="15"/>
      <c r="F24" s="222"/>
    </row>
    <row r="25" ht="14.25" customHeight="1">
      <c r="B25" s="8" t="s">
        <v>31</v>
      </c>
      <c r="C25" s="9"/>
      <c r="D25" s="10"/>
      <c r="E25" s="9"/>
      <c r="F25" s="11"/>
    </row>
    <row r="26" ht="14.25" customHeight="1">
      <c r="B26" s="12" t="s">
        <v>32</v>
      </c>
      <c r="C26" s="30">
        <f>SUMIFS('Umsätze 2023'!$F$2:$F$112,'Umsätze 2023'!$D$2:$D$112,$B26,'Umsätze 2023'!$F$2:$F$112,"&gt;0")</f>
        <v>0</v>
      </c>
      <c r="D26" s="229">
        <f t="shared" ref="D26:D29" si="7">C26/$C$50</f>
        <v>0</v>
      </c>
      <c r="E26" s="30">
        <f>SUMIFS('Umsätze 2023'!$F$2:$F$112,'Umsätze 2023'!$D$2:$D$112,$B26,'Umsätze 2023'!$F$2:$F$112,"&lt;0")</f>
        <v>-185</v>
      </c>
      <c r="F26" s="235">
        <f t="shared" ref="F26:F29" si="8">E26/$E$50</f>
        <v>0.02013204445</v>
      </c>
    </row>
    <row r="27" ht="14.25" customHeight="1">
      <c r="B27" s="12" t="s">
        <v>33</v>
      </c>
      <c r="C27" s="27">
        <f>SUMIFS('Umsätze 2023'!$F$2:$F$112,'Umsätze 2023'!$D$2:$D$112,$B27,'Umsätze 2023'!$F$2:$F$112,"&gt;0")</f>
        <v>0</v>
      </c>
      <c r="D27" s="227">
        <f t="shared" si="7"/>
        <v>0</v>
      </c>
      <c r="E27" s="27">
        <f>SUMIFS('Umsätze 2023'!$F$2:$F$112,'Umsätze 2023'!$D$2:$D$112,$B27,'Umsätze 2023'!$F$2:$F$112,"&lt;0")</f>
        <v>-31.48</v>
      </c>
      <c r="F27" s="224">
        <f t="shared" si="8"/>
        <v>0.003425712212</v>
      </c>
    </row>
    <row r="28" ht="14.25" customHeight="1">
      <c r="B28" s="12" t="s">
        <v>34</v>
      </c>
      <c r="C28" s="30">
        <f>SUMIFS('Umsätze 2023'!$F$2:$F$112,'Umsätze 2023'!$D$2:$D$112,$B28,'Umsätze 2023'!$F$2:$F$112,"&gt;0")</f>
        <v>0</v>
      </c>
      <c r="D28" s="229">
        <f t="shared" si="7"/>
        <v>0</v>
      </c>
      <c r="E28" s="30">
        <v>-1100.0</v>
      </c>
      <c r="F28" s="235">
        <f t="shared" si="8"/>
        <v>0.1197040481</v>
      </c>
    </row>
    <row r="29" ht="14.25" customHeight="1">
      <c r="B29" s="12" t="s">
        <v>36</v>
      </c>
      <c r="C29" s="27">
        <f>SUMIFS('Umsätze 2023'!$F$2:$F$112,'Umsätze 2023'!$D$2:$D$112,$B29,'Umsätze 2023'!$F$2:$F$112,"&gt;0")</f>
        <v>0</v>
      </c>
      <c r="D29" s="227">
        <f t="shared" si="7"/>
        <v>0</v>
      </c>
      <c r="E29" s="27">
        <f>SUMIFS('Umsätze 2023'!$F$2:$F$112,'Umsätze 2023'!$D$2:$D$112,$B29,'Umsätze 2023'!$F$2:$F$112,"&lt;0")</f>
        <v>0</v>
      </c>
      <c r="F29" s="224">
        <f t="shared" si="8"/>
        <v>0</v>
      </c>
    </row>
    <row r="30" ht="14.25" customHeight="1">
      <c r="B30" s="39"/>
      <c r="C30" s="15"/>
      <c r="D30" s="221"/>
      <c r="E30" s="15"/>
      <c r="F30" s="222"/>
    </row>
    <row r="31" ht="14.25" customHeight="1">
      <c r="B31" s="40" t="s">
        <v>30</v>
      </c>
      <c r="C31" s="41">
        <f>SUM(C26:C29)</f>
        <v>0</v>
      </c>
      <c r="D31" s="233">
        <f>C31/$C$50</f>
        <v>0</v>
      </c>
      <c r="E31" s="41">
        <f>SUM(E26:E29)-E28</f>
        <v>-216.48</v>
      </c>
      <c r="F31" s="234">
        <f>E31/$E$50</f>
        <v>0.02355775666</v>
      </c>
    </row>
    <row r="32" ht="14.25" customHeight="1">
      <c r="B32" s="39"/>
      <c r="C32" s="15"/>
      <c r="D32" s="221"/>
      <c r="E32" s="15"/>
      <c r="F32" s="222"/>
    </row>
    <row r="33" ht="14.25" customHeight="1">
      <c r="B33" s="8" t="s">
        <v>37</v>
      </c>
      <c r="C33" s="9"/>
      <c r="D33" s="10"/>
      <c r="E33" s="9"/>
      <c r="F33" s="11"/>
    </row>
    <row r="34" ht="14.25" customHeight="1">
      <c r="B34" s="12" t="s">
        <v>38</v>
      </c>
      <c r="C34" s="30">
        <f>SUMIFS('Umsätze 2023'!$F$2:$F$112,'Umsätze 2023'!$D$2:$D$112,$B34,'Umsätze 2023'!$F$2:$F$112,"&gt;0")</f>
        <v>402.5</v>
      </c>
      <c r="D34" s="229">
        <f t="shared" ref="D34:D39" si="9">C34/$C$50</f>
        <v>0.04112619355</v>
      </c>
      <c r="E34" s="30">
        <f>SUMIFS('Umsätze 2023'!$F$2:$F$112,'Umsätze 2023'!$D$2:$D$112,$B34,'Umsätze 2023'!$F$2:$F$112,"&lt;0")</f>
        <v>-640.6</v>
      </c>
      <c r="F34" s="235">
        <f t="shared" ref="F34:F39" si="10">E34/$E$50</f>
        <v>0.06971128472</v>
      </c>
    </row>
    <row r="35" ht="14.25" customHeight="1">
      <c r="B35" s="12" t="s">
        <v>258</v>
      </c>
      <c r="C35" s="27">
        <f>SUMIFS('Umsätze 2023'!$F$2:$F$112,'Umsätze 2023'!$D$2:$D$112,$B35,'Umsätze 2023'!$F$2:$F$112,"&gt;0")</f>
        <v>0</v>
      </c>
      <c r="D35" s="227">
        <f t="shared" si="9"/>
        <v>0</v>
      </c>
      <c r="E35" s="27">
        <f>SUMIFS('Umsätze 2023'!$F$2:$F$112,'Umsätze 2023'!$D$2:$D$112,$B35,'Umsätze 2023'!$F$2:$F$112,"&lt;0")</f>
        <v>0</v>
      </c>
      <c r="F35" s="224">
        <f t="shared" si="10"/>
        <v>0</v>
      </c>
    </row>
    <row r="36" ht="14.25" customHeight="1">
      <c r="B36" s="12" t="s">
        <v>40</v>
      </c>
      <c r="C36" s="30">
        <f>SUMIFS('Umsätze 2023'!$F$2:$F$112,'Umsätze 2023'!$D$2:$D$112,$B36,'Umsätze 2023'!$F$2:$F$112,"&gt;0")</f>
        <v>322.6</v>
      </c>
      <c r="D36" s="229">
        <f t="shared" si="9"/>
        <v>0.03296226097</v>
      </c>
      <c r="E36" s="30">
        <f>SUMIFS('Umsätze 2023'!$F$2:$F$112,'Umsätze 2023'!$D$2:$D$112,$B36,'Umsätze 2023'!$F$2:$F$112,"&lt;0")</f>
        <v>-355.6</v>
      </c>
      <c r="F36" s="235">
        <f t="shared" si="10"/>
        <v>0.03869705408</v>
      </c>
    </row>
    <row r="37" ht="14.25" customHeight="1">
      <c r="B37" s="12" t="s">
        <v>259</v>
      </c>
      <c r="C37" s="27">
        <f>SUMIFS('Umsätze 2023'!$F$2:$F$112,'Umsätze 2023'!$D$2:$D$112,$B37,'Umsätze 2023'!$F$2:$F$112,"&gt;0")</f>
        <v>0</v>
      </c>
      <c r="D37" s="227">
        <f t="shared" si="9"/>
        <v>0</v>
      </c>
      <c r="E37" s="27">
        <f>SUMIFS('Umsätze 2023'!$F$2:$F$112,'Umsätze 2023'!$D$2:$D$112,$B37,'Umsätze 2023'!$F$2:$F$112,"&lt;0")</f>
        <v>0</v>
      </c>
      <c r="F37" s="224">
        <f t="shared" si="10"/>
        <v>0</v>
      </c>
    </row>
    <row r="38" ht="14.25" customHeight="1">
      <c r="B38" s="26" t="s">
        <v>41</v>
      </c>
      <c r="C38" s="30">
        <f>SUMIFS('Umsätze 2023'!$F$2:$F$112,'Umsätze 2023'!$D$2:$D$112,$B38,'Umsätze 2023'!$F$2:$F$112,"&gt;0")</f>
        <v>0</v>
      </c>
      <c r="D38" s="229">
        <f t="shared" si="9"/>
        <v>0</v>
      </c>
      <c r="E38" s="30">
        <f>SUMIFS('Umsätze 2023'!$F$2:$F$112,'Umsätze 2023'!$D$2:$D$112,$B38,'Umsätze 2023'!$F$2:$F$112,"&lt;0")</f>
        <v>-108.48</v>
      </c>
      <c r="F38" s="235">
        <f t="shared" si="10"/>
        <v>0.01180499558</v>
      </c>
    </row>
    <row r="39" ht="14.25" customHeight="1">
      <c r="B39" s="12" t="s">
        <v>29</v>
      </c>
      <c r="C39" s="27">
        <f>SUMIFS('Umsätze 2023'!$F$2:$F$112,'Umsätze 2023'!$D$2:$D$112,$B39,'Umsätze 2023'!$F$2:$F$112,"&gt;0")</f>
        <v>0</v>
      </c>
      <c r="D39" s="227">
        <f t="shared" si="9"/>
        <v>0</v>
      </c>
      <c r="E39" s="27">
        <f>SUMIFS('Umsätze 2023'!$F$2:$F$112,'Umsätze 2023'!$D$2:$D$112,$B39,'Umsätze 2023'!$F$2:$F$112,"&lt;0")</f>
        <v>0</v>
      </c>
      <c r="F39" s="224">
        <f t="shared" si="10"/>
        <v>0</v>
      </c>
    </row>
    <row r="40" ht="14.25" customHeight="1">
      <c r="B40" s="39"/>
      <c r="C40" s="15"/>
      <c r="D40" s="221"/>
      <c r="E40" s="15"/>
      <c r="F40" s="222"/>
    </row>
    <row r="41" ht="14.25" customHeight="1">
      <c r="B41" s="40" t="s">
        <v>30</v>
      </c>
      <c r="C41" s="41">
        <f>SUM(C34:C39)</f>
        <v>725.1</v>
      </c>
      <c r="D41" s="233">
        <f>C41/$C$50</f>
        <v>0.07408845452</v>
      </c>
      <c r="E41" s="41">
        <f>SUM(E34:E39)</f>
        <v>-1104.68</v>
      </c>
      <c r="F41" s="234">
        <f>E41/$E$50</f>
        <v>0.1202133344</v>
      </c>
    </row>
    <row r="42" ht="14.25" customHeight="1">
      <c r="B42" s="39"/>
      <c r="C42" s="27"/>
      <c r="D42" s="227"/>
      <c r="E42" s="27"/>
      <c r="F42" s="224"/>
    </row>
    <row r="43" ht="14.25" customHeight="1">
      <c r="B43" s="8" t="s">
        <v>42</v>
      </c>
      <c r="C43" s="9"/>
      <c r="D43" s="10"/>
      <c r="E43" s="9"/>
      <c r="F43" s="11"/>
    </row>
    <row r="44" ht="14.25" customHeight="1">
      <c r="B44" s="26" t="s">
        <v>63</v>
      </c>
      <c r="C44" s="30">
        <f>SUMIFS('Umsätze 2023'!$F$2:$F$112,'Umsätze 2023'!$D$2:$D$112,$B44,'Umsätze 2023'!$F$2:$F$112,"&gt;0")</f>
        <v>170</v>
      </c>
      <c r="D44" s="229">
        <f>C44/C50</f>
        <v>0.01737006933</v>
      </c>
      <c r="E44" s="30">
        <f>SUMIFS('Umsätze 2023'!$F$2:$F$112,'Umsätze 2023'!$D$2:$D$112,$B44,'Umsätze 2023'!$F$2:$F$112,"&lt;0")</f>
        <v>-7.48</v>
      </c>
      <c r="F44" s="222"/>
    </row>
    <row r="45" ht="14.25" customHeight="1">
      <c r="B45" s="26" t="s">
        <v>64</v>
      </c>
      <c r="C45" s="27">
        <f>SUMIFS('Umsätze 2023'!$F$2:$F$112,'Umsätze 2023'!$D$2:$D$112,$B45,'Umsätze 2023'!$F$2:$F$112,"&gt;0")</f>
        <v>0</v>
      </c>
      <c r="D45" s="2">
        <f>C45/C50</f>
        <v>0</v>
      </c>
      <c r="E45" s="27">
        <f>SUMIFS('Umsätze 2023'!$F$2:$F$112,'Umsätze 2023'!$D$2:$D$112,$B45,'Umsätze 2023'!$F$2:$F$112,"&lt;0")</f>
        <v>-46.16</v>
      </c>
      <c r="F45" s="232"/>
    </row>
    <row r="46" ht="14.25" customHeight="1">
      <c r="B46" s="26"/>
      <c r="C46" s="15"/>
      <c r="D46" s="221"/>
      <c r="E46" s="15"/>
      <c r="F46" s="222"/>
    </row>
    <row r="47" ht="14.25" customHeight="1">
      <c r="B47" s="26"/>
      <c r="C47" s="27"/>
      <c r="D47" s="2"/>
      <c r="E47" s="1"/>
      <c r="F47" s="232"/>
    </row>
    <row r="48" ht="14.25" customHeight="1">
      <c r="B48" s="40" t="s">
        <v>30</v>
      </c>
      <c r="C48" s="51">
        <f>SUM(C44:C45)</f>
        <v>170</v>
      </c>
      <c r="D48" s="236">
        <f>C48/$C$50</f>
        <v>0.01737006933</v>
      </c>
      <c r="E48" s="51">
        <f>SUM(E44:E45)</f>
        <v>-53.64</v>
      </c>
      <c r="F48" s="237">
        <f>E48/$E$50</f>
        <v>0.005837204671</v>
      </c>
    </row>
    <row r="49" ht="14.25" customHeight="1">
      <c r="B49" s="39"/>
      <c r="C49" s="15"/>
      <c r="D49" s="221"/>
      <c r="E49" s="15"/>
      <c r="F49" s="222"/>
    </row>
    <row r="50" ht="14.25" customHeight="1">
      <c r="B50" s="3" t="s">
        <v>45</v>
      </c>
      <c r="C50" s="238">
        <f>SUM(C23,C31,C41,C48)</f>
        <v>9786.95</v>
      </c>
      <c r="D50" s="239">
        <f>C50/$C$50</f>
        <v>1</v>
      </c>
      <c r="E50" s="238">
        <f>SUM(E23,E31,E41,E48)</f>
        <v>-9189.33</v>
      </c>
      <c r="F50" s="240">
        <f>E50/$E$50</f>
        <v>1</v>
      </c>
    </row>
    <row r="51" ht="14.25" customHeight="1">
      <c r="C51" s="1"/>
      <c r="D51" s="2"/>
      <c r="E51" s="1"/>
      <c r="F51" s="2"/>
    </row>
    <row r="52" ht="14.25" customHeight="1">
      <c r="B52" s="8"/>
      <c r="C52" s="63" t="s">
        <v>46</v>
      </c>
      <c r="D52" s="2"/>
      <c r="E52" s="1"/>
      <c r="F52" s="2"/>
    </row>
    <row r="53" ht="14.25" customHeight="1">
      <c r="B53" s="241" t="s">
        <v>260</v>
      </c>
      <c r="C53" s="242">
        <f>'Umsätze 2023'!J2</f>
        <v>7987.77</v>
      </c>
      <c r="D53" s="2"/>
      <c r="E53" s="1"/>
      <c r="F53" s="2"/>
    </row>
    <row r="54" ht="14.25" customHeight="1">
      <c r="B54" s="74" t="s">
        <v>261</v>
      </c>
      <c r="C54" s="67">
        <f>C50</f>
        <v>9786.95</v>
      </c>
      <c r="D54" s="2"/>
      <c r="E54" s="1"/>
      <c r="F54" s="2"/>
    </row>
    <row r="55" ht="14.25" customHeight="1">
      <c r="B55" s="241" t="s">
        <v>262</v>
      </c>
      <c r="C55" s="68">
        <f>E50</f>
        <v>-9189.33</v>
      </c>
      <c r="D55" s="2"/>
      <c r="E55" s="1"/>
      <c r="F55" s="2"/>
    </row>
    <row r="56" ht="14.25" customHeight="1">
      <c r="B56" s="69"/>
      <c r="C56" s="67"/>
      <c r="D56" s="2"/>
      <c r="E56" s="1"/>
      <c r="F56" s="2"/>
    </row>
    <row r="57" ht="14.25" customHeight="1">
      <c r="B57" s="243" t="s">
        <v>263</v>
      </c>
      <c r="C57" s="72">
        <f>C53+C54+C55</f>
        <v>8585.39</v>
      </c>
      <c r="D57" s="2"/>
      <c r="E57" s="1"/>
      <c r="F57" s="2"/>
      <c r="G57" s="1"/>
    </row>
    <row r="58" ht="14.25" customHeight="1">
      <c r="C58" s="1"/>
      <c r="D58" s="2"/>
      <c r="E58" s="1"/>
      <c r="F58" s="2"/>
    </row>
    <row r="59" ht="14.25" customHeight="1">
      <c r="B59" s="8" t="s">
        <v>53</v>
      </c>
      <c r="C59" s="73"/>
      <c r="D59" s="2"/>
      <c r="E59" s="1"/>
      <c r="F59" s="2"/>
    </row>
    <row r="60" ht="14.25" customHeight="1">
      <c r="B60" s="74" t="s">
        <v>54</v>
      </c>
      <c r="C60" s="67">
        <v>1300.0</v>
      </c>
      <c r="D60" s="2"/>
      <c r="E60" s="1"/>
      <c r="F60" s="2"/>
    </row>
    <row r="61" ht="14.25" customHeight="1">
      <c r="B61" s="75" t="s">
        <v>55</v>
      </c>
      <c r="C61" s="68">
        <v>1075.0</v>
      </c>
      <c r="D61" s="2"/>
      <c r="E61" s="1"/>
      <c r="F61" s="2"/>
    </row>
    <row r="62" ht="14.25" customHeight="1">
      <c r="B62" s="76" t="s">
        <v>56</v>
      </c>
      <c r="C62" s="77">
        <v>1100.0</v>
      </c>
      <c r="D62" s="2"/>
      <c r="E62" s="1"/>
      <c r="F62" s="2"/>
    </row>
    <row r="63" ht="14.25" customHeight="1">
      <c r="B63" s="75"/>
      <c r="C63" s="68"/>
      <c r="D63" s="2"/>
      <c r="E63" s="1"/>
      <c r="F63" s="2"/>
    </row>
    <row r="64" ht="14.25" customHeight="1">
      <c r="B64" s="244" t="s">
        <v>60</v>
      </c>
      <c r="C64" s="245">
        <f>C57-SUM(C60:C62)</f>
        <v>5110.39</v>
      </c>
      <c r="D64" s="2"/>
      <c r="E64" s="1"/>
      <c r="F64" s="2"/>
    </row>
    <row r="65" ht="14.25" customHeight="1">
      <c r="C65" s="1"/>
      <c r="D65" s="2"/>
      <c r="E65" s="1"/>
      <c r="F65" s="2"/>
    </row>
    <row r="66" ht="14.25" customHeight="1">
      <c r="C66" s="1"/>
      <c r="D66" s="2"/>
      <c r="E66" s="1"/>
      <c r="F66" s="2"/>
    </row>
    <row r="67" ht="14.25" customHeight="1">
      <c r="C67" s="1"/>
      <c r="D67" s="2"/>
      <c r="E67" s="1"/>
      <c r="F67" s="2"/>
    </row>
    <row r="68" ht="14.25" customHeight="1">
      <c r="C68" s="1"/>
      <c r="D68" s="2"/>
      <c r="E68" s="1"/>
      <c r="F68" s="2"/>
    </row>
    <row r="69" ht="14.25" customHeight="1">
      <c r="C69" s="1"/>
      <c r="D69" s="2"/>
      <c r="E69" s="1"/>
      <c r="F69" s="2"/>
    </row>
    <row r="70" ht="14.25" customHeight="1">
      <c r="C70" s="1"/>
      <c r="D70" s="2"/>
      <c r="E70" s="1"/>
      <c r="F70" s="2"/>
    </row>
    <row r="71" ht="14.25" customHeight="1">
      <c r="C71" s="1"/>
      <c r="D71" s="2"/>
      <c r="E71" s="1"/>
      <c r="F71" s="2"/>
    </row>
    <row r="72" ht="14.25" customHeight="1">
      <c r="C72" s="1"/>
      <c r="D72" s="2"/>
      <c r="E72" s="1"/>
      <c r="F72" s="2"/>
    </row>
    <row r="73" ht="14.25" customHeight="1">
      <c r="C73" s="1"/>
      <c r="D73" s="2"/>
      <c r="E73" s="1"/>
      <c r="F73" s="2"/>
    </row>
    <row r="74" ht="14.25" customHeight="1">
      <c r="C74" s="1"/>
      <c r="D74" s="2"/>
      <c r="E74" s="1"/>
      <c r="F74" s="2"/>
    </row>
    <row r="75" ht="14.25" customHeight="1">
      <c r="C75" s="1"/>
      <c r="D75" s="2"/>
      <c r="E75" s="1"/>
      <c r="F75" s="2"/>
    </row>
    <row r="76" ht="14.25" customHeight="1">
      <c r="C76" s="1"/>
      <c r="D76" s="2"/>
      <c r="E76" s="1"/>
      <c r="F76" s="2"/>
    </row>
    <row r="77" ht="14.25" customHeight="1">
      <c r="C77" s="1"/>
      <c r="D77" s="2"/>
      <c r="E77" s="1"/>
      <c r="F77" s="2"/>
    </row>
    <row r="78" ht="14.25" customHeight="1">
      <c r="C78" s="1"/>
      <c r="D78" s="2"/>
      <c r="E78" s="1"/>
      <c r="F78" s="2"/>
    </row>
    <row r="79" ht="14.25" customHeight="1">
      <c r="C79" s="1"/>
      <c r="D79" s="2"/>
      <c r="E79" s="1"/>
      <c r="F79" s="2"/>
    </row>
    <row r="80" ht="14.25" customHeight="1">
      <c r="C80" s="1"/>
      <c r="D80" s="2"/>
      <c r="E80" s="1"/>
      <c r="F80" s="2"/>
    </row>
    <row r="81" ht="14.25" customHeight="1">
      <c r="C81" s="1"/>
      <c r="D81" s="2"/>
      <c r="E81" s="1"/>
      <c r="F81" s="2"/>
    </row>
    <row r="82" ht="14.25" customHeight="1">
      <c r="C82" s="1"/>
      <c r="D82" s="2"/>
      <c r="E82" s="1"/>
      <c r="F82" s="2"/>
    </row>
    <row r="83" ht="14.25" customHeight="1">
      <c r="C83" s="1"/>
      <c r="D83" s="2"/>
      <c r="E83" s="1"/>
      <c r="F83" s="2"/>
    </row>
    <row r="84" ht="14.25" customHeight="1">
      <c r="C84" s="1"/>
      <c r="D84" s="2"/>
      <c r="E84" s="1"/>
      <c r="F84" s="2"/>
    </row>
    <row r="85" ht="14.25" customHeight="1">
      <c r="C85" s="1"/>
      <c r="D85" s="2"/>
      <c r="E85" s="1"/>
      <c r="F85" s="2"/>
    </row>
    <row r="86" ht="14.25" customHeight="1">
      <c r="C86" s="1"/>
      <c r="D86" s="2"/>
      <c r="E86" s="1"/>
      <c r="F86" s="2"/>
    </row>
    <row r="87" ht="14.25" customHeight="1">
      <c r="C87" s="1"/>
      <c r="D87" s="2"/>
      <c r="E87" s="1"/>
      <c r="F87" s="2"/>
    </row>
    <row r="88" ht="14.25" customHeight="1">
      <c r="C88" s="1"/>
      <c r="D88" s="2"/>
      <c r="E88" s="1"/>
      <c r="F88" s="2"/>
    </row>
    <row r="89" ht="14.25" customHeight="1">
      <c r="C89" s="1"/>
      <c r="D89" s="2"/>
      <c r="E89" s="1"/>
      <c r="F89" s="2"/>
    </row>
    <row r="90" ht="14.25" customHeight="1">
      <c r="C90" s="1"/>
      <c r="D90" s="2"/>
      <c r="E90" s="1"/>
      <c r="F90" s="2"/>
    </row>
    <row r="91" ht="14.25" customHeight="1">
      <c r="C91" s="1"/>
      <c r="D91" s="2"/>
      <c r="E91" s="1"/>
      <c r="F91" s="2"/>
    </row>
    <row r="92" ht="14.25" customHeight="1">
      <c r="C92" s="1"/>
      <c r="D92" s="2"/>
      <c r="E92" s="1"/>
      <c r="F92" s="2"/>
    </row>
    <row r="93" ht="14.25" customHeight="1">
      <c r="C93" s="1"/>
      <c r="D93" s="2"/>
      <c r="E93" s="1"/>
      <c r="F93" s="2"/>
    </row>
    <row r="94" ht="14.25" customHeight="1">
      <c r="C94" s="1"/>
      <c r="D94" s="2"/>
      <c r="E94" s="1"/>
      <c r="F94" s="2"/>
    </row>
    <row r="95" ht="14.25" customHeight="1">
      <c r="C95" s="1"/>
      <c r="D95" s="2"/>
      <c r="E95" s="1"/>
      <c r="F95" s="2"/>
    </row>
    <row r="96" ht="14.25" customHeight="1">
      <c r="C96" s="1"/>
      <c r="D96" s="2"/>
      <c r="E96" s="1"/>
      <c r="F96" s="2"/>
    </row>
    <row r="97" ht="14.25" customHeight="1">
      <c r="C97" s="1"/>
      <c r="D97" s="2"/>
      <c r="E97" s="1"/>
      <c r="F97" s="2"/>
    </row>
    <row r="98" ht="14.25" customHeight="1">
      <c r="C98" s="1"/>
      <c r="D98" s="2"/>
      <c r="E98" s="1"/>
      <c r="F98" s="2"/>
    </row>
    <row r="99" ht="14.25" customHeight="1">
      <c r="C99" s="1"/>
      <c r="D99" s="2"/>
      <c r="E99" s="1"/>
      <c r="F99" s="2"/>
    </row>
    <row r="100" ht="14.25" customHeight="1">
      <c r="C100" s="1"/>
      <c r="D100" s="2"/>
      <c r="E100" s="1"/>
      <c r="F100" s="2"/>
    </row>
    <row r="101" ht="14.25" customHeight="1">
      <c r="C101" s="1"/>
      <c r="D101" s="2"/>
      <c r="E101" s="1"/>
      <c r="F101" s="2"/>
    </row>
    <row r="102" ht="14.25" customHeight="1">
      <c r="C102" s="1"/>
      <c r="D102" s="2"/>
      <c r="E102" s="1"/>
      <c r="F102" s="2"/>
    </row>
    <row r="103" ht="14.25" customHeight="1">
      <c r="C103" s="1"/>
      <c r="D103" s="2"/>
      <c r="E103" s="1"/>
      <c r="F103" s="2"/>
    </row>
    <row r="104" ht="14.25" customHeight="1">
      <c r="C104" s="1"/>
      <c r="D104" s="2"/>
      <c r="E104" s="1"/>
      <c r="F104" s="2"/>
    </row>
    <row r="105" ht="14.25" customHeight="1">
      <c r="C105" s="1"/>
      <c r="D105" s="2"/>
      <c r="E105" s="1"/>
      <c r="F105" s="2"/>
    </row>
    <row r="106" ht="14.25" customHeight="1">
      <c r="C106" s="1"/>
      <c r="D106" s="2"/>
      <c r="E106" s="1"/>
      <c r="F106" s="2"/>
    </row>
    <row r="107" ht="14.25" customHeight="1">
      <c r="C107" s="1"/>
      <c r="D107" s="2"/>
      <c r="E107" s="1"/>
      <c r="F107" s="2"/>
    </row>
    <row r="108" ht="14.25" customHeight="1">
      <c r="C108" s="1"/>
      <c r="D108" s="2"/>
      <c r="E108" s="1"/>
      <c r="F108" s="2"/>
    </row>
    <row r="109" ht="14.25" customHeight="1">
      <c r="C109" s="1"/>
      <c r="D109" s="2"/>
      <c r="E109" s="1"/>
      <c r="F109" s="2"/>
    </row>
    <row r="110" ht="14.25" customHeight="1">
      <c r="C110" s="1"/>
      <c r="D110" s="2"/>
      <c r="E110" s="1"/>
      <c r="F110" s="2"/>
    </row>
    <row r="111" ht="14.25" customHeight="1">
      <c r="C111" s="1"/>
      <c r="D111" s="2"/>
      <c r="E111" s="1"/>
      <c r="F111" s="2"/>
    </row>
    <row r="112" ht="14.25" customHeight="1">
      <c r="C112" s="1"/>
      <c r="D112" s="2"/>
      <c r="E112" s="1"/>
      <c r="F112" s="2"/>
    </row>
    <row r="113" ht="14.25" customHeight="1">
      <c r="C113" s="1"/>
      <c r="D113" s="2"/>
      <c r="E113" s="1"/>
      <c r="F113" s="2"/>
    </row>
    <row r="114" ht="14.25" customHeight="1">
      <c r="C114" s="1"/>
      <c r="D114" s="2"/>
      <c r="E114" s="1"/>
      <c r="F114" s="2"/>
    </row>
    <row r="115" ht="14.25" customHeight="1">
      <c r="C115" s="1"/>
      <c r="D115" s="2"/>
      <c r="E115" s="1"/>
      <c r="F115" s="2"/>
    </row>
    <row r="116" ht="14.25" customHeight="1">
      <c r="C116" s="1"/>
      <c r="D116" s="2"/>
      <c r="E116" s="1"/>
      <c r="F116" s="2"/>
    </row>
    <row r="117" ht="14.25" customHeight="1">
      <c r="C117" s="1"/>
      <c r="D117" s="2"/>
      <c r="E117" s="1"/>
      <c r="F117" s="2"/>
    </row>
    <row r="118" ht="14.25" customHeight="1">
      <c r="C118" s="1"/>
      <c r="D118" s="2"/>
      <c r="E118" s="1"/>
      <c r="F118" s="2"/>
    </row>
    <row r="119" ht="14.25" customHeight="1">
      <c r="C119" s="1"/>
      <c r="D119" s="2"/>
      <c r="E119" s="1"/>
      <c r="F119" s="2"/>
    </row>
    <row r="120" ht="14.25" customHeight="1">
      <c r="C120" s="1"/>
      <c r="D120" s="2"/>
      <c r="E120" s="1"/>
      <c r="F120" s="2"/>
    </row>
    <row r="121" ht="14.25" customHeight="1">
      <c r="C121" s="1"/>
      <c r="D121" s="2"/>
      <c r="E121" s="1"/>
      <c r="F121" s="2"/>
    </row>
    <row r="122" ht="14.25" customHeight="1">
      <c r="C122" s="1"/>
      <c r="D122" s="2"/>
      <c r="E122" s="1"/>
      <c r="F122" s="2"/>
    </row>
    <row r="123" ht="14.25" customHeight="1">
      <c r="C123" s="1"/>
      <c r="D123" s="2"/>
      <c r="E123" s="1"/>
      <c r="F123" s="2"/>
    </row>
    <row r="124" ht="14.25" customHeight="1">
      <c r="C124" s="1"/>
      <c r="D124" s="2"/>
      <c r="E124" s="1"/>
      <c r="F124" s="2"/>
    </row>
    <row r="125" ht="14.25" customHeight="1">
      <c r="C125" s="1"/>
      <c r="D125" s="2"/>
      <c r="E125" s="1"/>
      <c r="F125" s="2"/>
    </row>
    <row r="126" ht="14.25" customHeight="1">
      <c r="C126" s="1"/>
      <c r="D126" s="2"/>
      <c r="E126" s="1"/>
      <c r="F126" s="2"/>
    </row>
    <row r="127" ht="14.25" customHeight="1">
      <c r="C127" s="1"/>
      <c r="D127" s="2"/>
      <c r="E127" s="1"/>
      <c r="F127" s="2"/>
    </row>
    <row r="128" ht="14.25" customHeight="1">
      <c r="C128" s="1"/>
      <c r="D128" s="2"/>
      <c r="E128" s="1"/>
      <c r="F128" s="2"/>
    </row>
    <row r="129" ht="14.25" customHeight="1">
      <c r="C129" s="1"/>
      <c r="D129" s="2"/>
      <c r="E129" s="1"/>
      <c r="F129" s="2"/>
    </row>
    <row r="130" ht="14.25" customHeight="1">
      <c r="C130" s="1"/>
      <c r="D130" s="2"/>
      <c r="E130" s="1"/>
      <c r="F130" s="2"/>
    </row>
    <row r="131" ht="14.25" customHeight="1">
      <c r="C131" s="1"/>
      <c r="D131" s="2"/>
      <c r="E131" s="1"/>
      <c r="F131" s="2"/>
    </row>
    <row r="132" ht="14.25" customHeight="1">
      <c r="C132" s="1"/>
      <c r="D132" s="2"/>
      <c r="E132" s="1"/>
      <c r="F132" s="2"/>
    </row>
    <row r="133" ht="14.25" customHeight="1">
      <c r="C133" s="1"/>
      <c r="D133" s="2"/>
      <c r="E133" s="1"/>
      <c r="F133" s="2"/>
    </row>
    <row r="134" ht="14.25" customHeight="1">
      <c r="C134" s="1"/>
      <c r="D134" s="2"/>
      <c r="E134" s="1"/>
      <c r="F134" s="2"/>
    </row>
    <row r="135" ht="14.25" customHeight="1">
      <c r="C135" s="1"/>
      <c r="D135" s="2"/>
      <c r="E135" s="1"/>
      <c r="F135" s="2"/>
    </row>
    <row r="136" ht="14.25" customHeight="1">
      <c r="C136" s="1"/>
      <c r="D136" s="2"/>
      <c r="E136" s="1"/>
      <c r="F136" s="2"/>
    </row>
    <row r="137" ht="14.25" customHeight="1">
      <c r="C137" s="1"/>
      <c r="D137" s="2"/>
      <c r="E137" s="1"/>
      <c r="F137" s="2"/>
    </row>
    <row r="138" ht="14.25" customHeight="1">
      <c r="C138" s="1"/>
      <c r="D138" s="2"/>
      <c r="E138" s="1"/>
      <c r="F138" s="2"/>
    </row>
    <row r="139" ht="14.25" customHeight="1">
      <c r="C139" s="1"/>
      <c r="D139" s="2"/>
      <c r="E139" s="1"/>
      <c r="F139" s="2"/>
    </row>
    <row r="140" ht="14.25" customHeight="1">
      <c r="C140" s="1"/>
      <c r="D140" s="2"/>
      <c r="E140" s="1"/>
      <c r="F140" s="2"/>
    </row>
    <row r="141" ht="14.25" customHeight="1">
      <c r="C141" s="1"/>
      <c r="D141" s="2"/>
      <c r="E141" s="1"/>
      <c r="F141" s="2"/>
    </row>
    <row r="142" ht="14.25" customHeight="1">
      <c r="C142" s="1"/>
      <c r="D142" s="2"/>
      <c r="E142" s="1"/>
      <c r="F142" s="2"/>
    </row>
    <row r="143" ht="14.25" customHeight="1">
      <c r="C143" s="1"/>
      <c r="D143" s="2"/>
      <c r="E143" s="1"/>
      <c r="F143" s="2"/>
    </row>
    <row r="144" ht="14.25" customHeight="1">
      <c r="C144" s="1"/>
      <c r="D144" s="2"/>
      <c r="E144" s="1"/>
      <c r="F144" s="2"/>
    </row>
    <row r="145" ht="14.25" customHeight="1">
      <c r="C145" s="1"/>
      <c r="D145" s="2"/>
      <c r="E145" s="1"/>
      <c r="F145" s="2"/>
    </row>
    <row r="146" ht="14.25" customHeight="1">
      <c r="C146" s="1"/>
      <c r="D146" s="2"/>
      <c r="E146" s="1"/>
      <c r="F146" s="2"/>
    </row>
    <row r="147" ht="14.25" customHeight="1">
      <c r="C147" s="1"/>
      <c r="D147" s="2"/>
      <c r="E147" s="1"/>
      <c r="F147" s="2"/>
    </row>
    <row r="148" ht="14.25" customHeight="1">
      <c r="C148" s="1"/>
      <c r="D148" s="2"/>
      <c r="E148" s="1"/>
      <c r="F148" s="2"/>
    </row>
    <row r="149" ht="14.25" customHeight="1">
      <c r="C149" s="1"/>
      <c r="D149" s="2"/>
      <c r="E149" s="1"/>
      <c r="F149" s="2"/>
    </row>
    <row r="150" ht="14.25" customHeight="1">
      <c r="C150" s="1"/>
      <c r="D150" s="2"/>
      <c r="E150" s="1"/>
      <c r="F150" s="2"/>
    </row>
    <row r="151" ht="14.25" customHeight="1">
      <c r="C151" s="1"/>
      <c r="D151" s="2"/>
      <c r="E151" s="1"/>
      <c r="F151" s="2"/>
    </row>
    <row r="152" ht="14.25" customHeight="1">
      <c r="C152" s="1"/>
      <c r="D152" s="2"/>
      <c r="E152" s="1"/>
      <c r="F152" s="2"/>
    </row>
    <row r="153" ht="14.25" customHeight="1">
      <c r="C153" s="1"/>
      <c r="D153" s="2"/>
      <c r="E153" s="1"/>
      <c r="F153" s="2"/>
    </row>
    <row r="154" ht="14.25" customHeight="1">
      <c r="C154" s="1"/>
      <c r="D154" s="2"/>
      <c r="E154" s="1"/>
      <c r="F154" s="2"/>
    </row>
    <row r="155" ht="14.25" customHeight="1">
      <c r="C155" s="1"/>
      <c r="D155" s="2"/>
      <c r="E155" s="1"/>
      <c r="F155" s="2"/>
    </row>
    <row r="156" ht="14.25" customHeight="1">
      <c r="C156" s="1"/>
      <c r="D156" s="2"/>
      <c r="E156" s="1"/>
      <c r="F156" s="2"/>
    </row>
    <row r="157" ht="14.25" customHeight="1">
      <c r="C157" s="1"/>
      <c r="D157" s="2"/>
      <c r="E157" s="1"/>
      <c r="F157" s="2"/>
    </row>
    <row r="158" ht="14.25" customHeight="1">
      <c r="C158" s="1"/>
      <c r="D158" s="2"/>
      <c r="E158" s="1"/>
      <c r="F158" s="2"/>
    </row>
    <row r="159" ht="14.25" customHeight="1">
      <c r="C159" s="1"/>
      <c r="D159" s="2"/>
      <c r="E159" s="1"/>
      <c r="F159" s="2"/>
    </row>
    <row r="160" ht="14.25" customHeight="1">
      <c r="C160" s="1"/>
      <c r="D160" s="2"/>
      <c r="E160" s="1"/>
      <c r="F160" s="2"/>
    </row>
    <row r="161" ht="14.25" customHeight="1">
      <c r="C161" s="1"/>
      <c r="D161" s="2"/>
      <c r="E161" s="1"/>
      <c r="F161" s="2"/>
    </row>
    <row r="162" ht="14.25" customHeight="1">
      <c r="C162" s="1"/>
      <c r="D162" s="2"/>
      <c r="E162" s="1"/>
      <c r="F162" s="2"/>
    </row>
    <row r="163" ht="14.25" customHeight="1">
      <c r="C163" s="1"/>
      <c r="D163" s="2"/>
      <c r="E163" s="1"/>
      <c r="F163" s="2"/>
    </row>
    <row r="164" ht="14.25" customHeight="1">
      <c r="C164" s="1"/>
      <c r="D164" s="2"/>
      <c r="E164" s="1"/>
      <c r="F164" s="2"/>
    </row>
    <row r="165" ht="14.25" customHeight="1">
      <c r="C165" s="1"/>
      <c r="D165" s="2"/>
      <c r="E165" s="1"/>
      <c r="F165" s="2"/>
    </row>
    <row r="166" ht="14.25" customHeight="1">
      <c r="C166" s="1"/>
      <c r="D166" s="2"/>
      <c r="E166" s="1"/>
      <c r="F166" s="2"/>
    </row>
    <row r="167" ht="14.25" customHeight="1">
      <c r="C167" s="1"/>
      <c r="D167" s="2"/>
      <c r="E167" s="1"/>
      <c r="F167" s="2"/>
    </row>
    <row r="168" ht="14.25" customHeight="1">
      <c r="C168" s="1"/>
      <c r="D168" s="2"/>
      <c r="E168" s="1"/>
      <c r="F168" s="2"/>
    </row>
    <row r="169" ht="14.25" customHeight="1">
      <c r="C169" s="1"/>
      <c r="D169" s="2"/>
      <c r="E169" s="1"/>
      <c r="F169" s="2"/>
    </row>
    <row r="170" ht="14.25" customHeight="1">
      <c r="C170" s="1"/>
      <c r="D170" s="2"/>
      <c r="E170" s="1"/>
      <c r="F170" s="2"/>
    </row>
    <row r="171" ht="14.25" customHeight="1">
      <c r="C171" s="1"/>
      <c r="D171" s="2"/>
      <c r="E171" s="1"/>
      <c r="F171" s="2"/>
    </row>
    <row r="172" ht="14.25" customHeight="1">
      <c r="C172" s="1"/>
      <c r="D172" s="2"/>
      <c r="E172" s="1"/>
      <c r="F172" s="2"/>
    </row>
    <row r="173" ht="14.25" customHeight="1">
      <c r="C173" s="1"/>
      <c r="D173" s="2"/>
      <c r="E173" s="1"/>
      <c r="F173" s="2"/>
    </row>
    <row r="174" ht="14.25" customHeight="1">
      <c r="C174" s="1"/>
      <c r="D174" s="2"/>
      <c r="E174" s="1"/>
      <c r="F174" s="2"/>
    </row>
    <row r="175" ht="14.25" customHeight="1">
      <c r="C175" s="1"/>
      <c r="D175" s="2"/>
      <c r="E175" s="1"/>
      <c r="F175" s="2"/>
    </row>
    <row r="176" ht="14.25" customHeight="1">
      <c r="C176" s="1"/>
      <c r="D176" s="2"/>
      <c r="E176" s="1"/>
      <c r="F176" s="2"/>
    </row>
    <row r="177" ht="14.25" customHeight="1">
      <c r="C177" s="1"/>
      <c r="D177" s="2"/>
      <c r="E177" s="1"/>
      <c r="F177" s="2"/>
    </row>
    <row r="178" ht="14.25" customHeight="1">
      <c r="C178" s="1"/>
      <c r="D178" s="2"/>
      <c r="E178" s="1"/>
      <c r="F178" s="2"/>
    </row>
    <row r="179" ht="14.25" customHeight="1">
      <c r="C179" s="1"/>
      <c r="D179" s="2"/>
      <c r="E179" s="1"/>
      <c r="F179" s="2"/>
    </row>
    <row r="180" ht="14.25" customHeight="1">
      <c r="C180" s="1"/>
      <c r="D180" s="2"/>
      <c r="E180" s="1"/>
      <c r="F180" s="2"/>
    </row>
    <row r="181" ht="14.25" customHeight="1">
      <c r="C181" s="1"/>
      <c r="D181" s="2"/>
      <c r="E181" s="1"/>
      <c r="F181" s="2"/>
    </row>
    <row r="182" ht="14.25" customHeight="1">
      <c r="C182" s="1"/>
      <c r="D182" s="2"/>
      <c r="E182" s="1"/>
      <c r="F182" s="2"/>
    </row>
    <row r="183" ht="14.25" customHeight="1">
      <c r="C183" s="1"/>
      <c r="D183" s="2"/>
      <c r="E183" s="1"/>
      <c r="F183" s="2"/>
    </row>
    <row r="184" ht="14.25" customHeight="1">
      <c r="C184" s="1"/>
      <c r="D184" s="2"/>
      <c r="E184" s="1"/>
      <c r="F184" s="2"/>
    </row>
    <row r="185" ht="14.25" customHeight="1">
      <c r="C185" s="1"/>
      <c r="D185" s="2"/>
      <c r="E185" s="1"/>
      <c r="F185" s="2"/>
    </row>
    <row r="186" ht="14.25" customHeight="1">
      <c r="C186" s="1"/>
      <c r="D186" s="2"/>
      <c r="E186" s="1"/>
      <c r="F186" s="2"/>
    </row>
    <row r="187" ht="14.25" customHeight="1">
      <c r="C187" s="1"/>
      <c r="D187" s="2"/>
      <c r="E187" s="1"/>
      <c r="F187" s="2"/>
    </row>
    <row r="188" ht="14.25" customHeight="1">
      <c r="C188" s="1"/>
      <c r="D188" s="2"/>
      <c r="E188" s="1"/>
      <c r="F188" s="2"/>
    </row>
    <row r="189" ht="14.25" customHeight="1">
      <c r="C189" s="1"/>
      <c r="D189" s="2"/>
      <c r="E189" s="1"/>
      <c r="F189" s="2"/>
    </row>
    <row r="190" ht="14.25" customHeight="1">
      <c r="C190" s="1"/>
      <c r="D190" s="2"/>
      <c r="E190" s="1"/>
      <c r="F190" s="2"/>
    </row>
    <row r="191" ht="14.25" customHeight="1">
      <c r="C191" s="1"/>
      <c r="D191" s="2"/>
      <c r="E191" s="1"/>
      <c r="F191" s="2"/>
    </row>
    <row r="192" ht="14.25" customHeight="1">
      <c r="C192" s="1"/>
      <c r="D192" s="2"/>
      <c r="E192" s="1"/>
      <c r="F192" s="2"/>
    </row>
    <row r="193" ht="14.25" customHeight="1">
      <c r="C193" s="1"/>
      <c r="D193" s="2"/>
      <c r="E193" s="1"/>
      <c r="F193" s="2"/>
    </row>
    <row r="194" ht="14.25" customHeight="1">
      <c r="C194" s="1"/>
      <c r="D194" s="2"/>
      <c r="E194" s="1"/>
      <c r="F194" s="2"/>
    </row>
    <row r="195" ht="14.25" customHeight="1">
      <c r="C195" s="1"/>
      <c r="D195" s="2"/>
      <c r="E195" s="1"/>
      <c r="F195" s="2"/>
    </row>
    <row r="196" ht="14.25" customHeight="1">
      <c r="C196" s="1"/>
      <c r="D196" s="2"/>
      <c r="E196" s="1"/>
      <c r="F196" s="2"/>
    </row>
    <row r="197" ht="14.25" customHeight="1">
      <c r="C197" s="1"/>
      <c r="D197" s="2"/>
      <c r="E197" s="1"/>
      <c r="F197" s="2"/>
    </row>
    <row r="198" ht="14.25" customHeight="1">
      <c r="C198" s="1"/>
      <c r="D198" s="2"/>
      <c r="E198" s="1"/>
      <c r="F198" s="2"/>
    </row>
    <row r="199" ht="14.25" customHeight="1">
      <c r="C199" s="1"/>
      <c r="D199" s="2"/>
      <c r="E199" s="1"/>
      <c r="F199" s="2"/>
    </row>
    <row r="200" ht="14.25" customHeight="1">
      <c r="C200" s="1"/>
      <c r="D200" s="2"/>
      <c r="E200" s="1"/>
      <c r="F200" s="2"/>
    </row>
    <row r="201" ht="14.25" customHeight="1">
      <c r="C201" s="1"/>
      <c r="D201" s="2"/>
      <c r="E201" s="1"/>
      <c r="F201" s="2"/>
    </row>
    <row r="202" ht="14.25" customHeight="1">
      <c r="C202" s="1"/>
      <c r="D202" s="2"/>
      <c r="E202" s="1"/>
      <c r="F202" s="2"/>
    </row>
    <row r="203" ht="14.25" customHeight="1">
      <c r="C203" s="1"/>
      <c r="D203" s="2"/>
      <c r="E203" s="1"/>
      <c r="F203" s="2"/>
    </row>
    <row r="204" ht="14.25" customHeight="1">
      <c r="C204" s="1"/>
      <c r="D204" s="2"/>
      <c r="E204" s="1"/>
      <c r="F204" s="2"/>
    </row>
    <row r="205" ht="14.25" customHeight="1">
      <c r="C205" s="1"/>
      <c r="D205" s="2"/>
      <c r="E205" s="1"/>
      <c r="F205" s="2"/>
    </row>
    <row r="206" ht="14.25" customHeight="1">
      <c r="C206" s="1"/>
      <c r="D206" s="2"/>
      <c r="E206" s="1"/>
      <c r="F206" s="2"/>
    </row>
    <row r="207" ht="14.25" customHeight="1">
      <c r="C207" s="1"/>
      <c r="D207" s="2"/>
      <c r="E207" s="1"/>
      <c r="F207" s="2"/>
    </row>
    <row r="208" ht="14.25" customHeight="1">
      <c r="C208" s="1"/>
      <c r="D208" s="2"/>
      <c r="E208" s="1"/>
      <c r="F208" s="2"/>
    </row>
    <row r="209" ht="14.25" customHeight="1">
      <c r="C209" s="1"/>
      <c r="D209" s="2"/>
      <c r="E209" s="1"/>
      <c r="F209" s="2"/>
    </row>
    <row r="210" ht="14.25" customHeight="1">
      <c r="C210" s="1"/>
      <c r="D210" s="2"/>
      <c r="E210" s="1"/>
      <c r="F210" s="2"/>
    </row>
    <row r="211" ht="14.25" customHeight="1">
      <c r="C211" s="1"/>
      <c r="D211" s="2"/>
      <c r="E211" s="1"/>
      <c r="F211" s="2"/>
    </row>
    <row r="212" ht="14.25" customHeight="1">
      <c r="C212" s="1"/>
      <c r="D212" s="2"/>
      <c r="E212" s="1"/>
      <c r="F212" s="2"/>
    </row>
    <row r="213" ht="14.25" customHeight="1">
      <c r="C213" s="1"/>
      <c r="D213" s="2"/>
      <c r="E213" s="1"/>
      <c r="F213" s="2"/>
    </row>
    <row r="214" ht="14.25" customHeight="1">
      <c r="C214" s="1"/>
      <c r="D214" s="2"/>
      <c r="E214" s="1"/>
      <c r="F214" s="2"/>
    </row>
    <row r="215" ht="14.25" customHeight="1">
      <c r="C215" s="1"/>
      <c r="D215" s="2"/>
      <c r="E215" s="1"/>
      <c r="F215" s="2"/>
    </row>
    <row r="216" ht="14.25" customHeight="1">
      <c r="C216" s="1"/>
      <c r="D216" s="2"/>
      <c r="E216" s="1"/>
      <c r="F216" s="2"/>
    </row>
    <row r="217" ht="14.25" customHeight="1">
      <c r="C217" s="1"/>
      <c r="D217" s="2"/>
      <c r="E217" s="1"/>
      <c r="F217" s="2"/>
    </row>
    <row r="218" ht="14.25" customHeight="1">
      <c r="C218" s="1"/>
      <c r="D218" s="2"/>
      <c r="E218" s="1"/>
      <c r="F218" s="2"/>
    </row>
    <row r="219" ht="14.25" customHeight="1">
      <c r="C219" s="1"/>
      <c r="D219" s="2"/>
      <c r="E219" s="1"/>
      <c r="F219" s="2"/>
    </row>
    <row r="220" ht="14.25" customHeight="1">
      <c r="C220" s="1"/>
      <c r="D220" s="2"/>
      <c r="E220" s="1"/>
      <c r="F220" s="2"/>
    </row>
    <row r="221" ht="14.25" customHeight="1">
      <c r="C221" s="1"/>
      <c r="D221" s="2"/>
      <c r="E221" s="1"/>
      <c r="F221" s="2"/>
    </row>
    <row r="222" ht="14.25" customHeight="1">
      <c r="C222" s="1"/>
      <c r="D222" s="2"/>
      <c r="E222" s="1"/>
      <c r="F222" s="2"/>
    </row>
    <row r="223" ht="14.25" customHeight="1">
      <c r="C223" s="1"/>
      <c r="D223" s="2"/>
      <c r="E223" s="1"/>
      <c r="F223" s="2"/>
    </row>
    <row r="224" ht="14.25" customHeight="1">
      <c r="C224" s="1"/>
      <c r="D224" s="2"/>
      <c r="E224" s="1"/>
      <c r="F224" s="2"/>
    </row>
    <row r="225" ht="14.25" customHeight="1">
      <c r="C225" s="1"/>
      <c r="D225" s="2"/>
      <c r="E225" s="1"/>
      <c r="F225" s="2"/>
    </row>
    <row r="226" ht="14.25" customHeight="1">
      <c r="C226" s="1"/>
      <c r="D226" s="2"/>
      <c r="E226" s="1"/>
      <c r="F226" s="2"/>
    </row>
    <row r="227" ht="14.25" customHeight="1">
      <c r="C227" s="1"/>
      <c r="D227" s="2"/>
      <c r="E227" s="1"/>
      <c r="F227" s="2"/>
    </row>
    <row r="228" ht="14.25" customHeight="1">
      <c r="C228" s="1"/>
      <c r="D228" s="2"/>
      <c r="E228" s="1"/>
      <c r="F228" s="2"/>
    </row>
    <row r="229" ht="14.25" customHeight="1">
      <c r="C229" s="1"/>
      <c r="D229" s="2"/>
      <c r="E229" s="1"/>
      <c r="F229" s="2"/>
    </row>
    <row r="230" ht="14.25" customHeight="1">
      <c r="C230" s="1"/>
      <c r="D230" s="2"/>
      <c r="E230" s="1"/>
      <c r="F230" s="2"/>
    </row>
    <row r="231" ht="14.25" customHeight="1">
      <c r="C231" s="1"/>
      <c r="D231" s="2"/>
      <c r="E231" s="1"/>
      <c r="F231" s="2"/>
    </row>
    <row r="232" ht="14.25" customHeight="1">
      <c r="C232" s="1"/>
      <c r="D232" s="2"/>
      <c r="E232" s="1"/>
      <c r="F232" s="2"/>
    </row>
    <row r="233" ht="14.25" customHeight="1">
      <c r="C233" s="1"/>
      <c r="D233" s="2"/>
      <c r="E233" s="1"/>
      <c r="F233" s="2"/>
    </row>
    <row r="234" ht="14.25" customHeight="1">
      <c r="C234" s="1"/>
      <c r="D234" s="2"/>
      <c r="E234" s="1"/>
      <c r="F234" s="2"/>
    </row>
    <row r="235" ht="14.25" customHeight="1">
      <c r="C235" s="1"/>
      <c r="D235" s="2"/>
      <c r="E235" s="1"/>
      <c r="F235" s="2"/>
    </row>
    <row r="236" ht="14.25" customHeight="1">
      <c r="C236" s="1"/>
      <c r="D236" s="2"/>
      <c r="E236" s="1"/>
      <c r="F236" s="2"/>
    </row>
    <row r="237" ht="14.25" customHeight="1">
      <c r="C237" s="1"/>
      <c r="D237" s="2"/>
      <c r="E237" s="1"/>
      <c r="F237" s="2"/>
    </row>
    <row r="238" ht="14.25" customHeight="1">
      <c r="C238" s="1"/>
      <c r="D238" s="2"/>
      <c r="E238" s="1"/>
      <c r="F238" s="2"/>
    </row>
    <row r="239" ht="14.25" customHeight="1">
      <c r="C239" s="1"/>
      <c r="D239" s="2"/>
      <c r="E239" s="1"/>
      <c r="F239" s="2"/>
    </row>
    <row r="240" ht="14.25" customHeight="1">
      <c r="C240" s="1"/>
      <c r="D240" s="2"/>
      <c r="E240" s="1"/>
      <c r="F240" s="2"/>
    </row>
    <row r="241" ht="14.25" customHeight="1">
      <c r="C241" s="1"/>
      <c r="D241" s="2"/>
      <c r="E241" s="1"/>
      <c r="F241" s="2"/>
    </row>
    <row r="242" ht="14.25" customHeight="1">
      <c r="C242" s="1"/>
      <c r="D242" s="2"/>
      <c r="E242" s="1"/>
      <c r="F242" s="2"/>
    </row>
    <row r="243" ht="14.25" customHeight="1">
      <c r="C243" s="1"/>
      <c r="D243" s="2"/>
      <c r="E243" s="1"/>
      <c r="F243" s="2"/>
    </row>
    <row r="244" ht="14.25" customHeight="1">
      <c r="C244" s="1"/>
      <c r="D244" s="2"/>
      <c r="E244" s="1"/>
      <c r="F244" s="2"/>
    </row>
    <row r="245" ht="14.25" customHeight="1">
      <c r="C245" s="1"/>
      <c r="D245" s="2"/>
      <c r="E245" s="1"/>
      <c r="F245" s="2"/>
    </row>
    <row r="246" ht="14.25" customHeight="1">
      <c r="C246" s="1"/>
      <c r="D246" s="2"/>
      <c r="E246" s="1"/>
      <c r="F246" s="2"/>
    </row>
    <row r="247" ht="14.25" customHeight="1">
      <c r="C247" s="1"/>
      <c r="D247" s="2"/>
      <c r="E247" s="1"/>
      <c r="F247" s="2"/>
    </row>
    <row r="248" ht="14.25" customHeight="1">
      <c r="C248" s="1"/>
      <c r="D248" s="2"/>
      <c r="E248" s="1"/>
      <c r="F248" s="2"/>
    </row>
    <row r="249" ht="14.25" customHeight="1">
      <c r="C249" s="1"/>
      <c r="D249" s="2"/>
      <c r="E249" s="1"/>
      <c r="F249" s="2"/>
    </row>
    <row r="250" ht="14.25" customHeight="1">
      <c r="C250" s="1"/>
      <c r="D250" s="2"/>
      <c r="E250" s="1"/>
      <c r="F250" s="2"/>
    </row>
    <row r="251" ht="14.25" customHeight="1">
      <c r="C251" s="1"/>
      <c r="D251" s="2"/>
      <c r="E251" s="1"/>
      <c r="F251" s="2"/>
    </row>
    <row r="252" ht="14.25" customHeight="1">
      <c r="C252" s="1"/>
      <c r="D252" s="2"/>
      <c r="E252" s="1"/>
      <c r="F252" s="2"/>
    </row>
    <row r="253" ht="14.25" customHeight="1">
      <c r="C253" s="1"/>
      <c r="D253" s="2"/>
      <c r="E253" s="1"/>
      <c r="F253" s="2"/>
    </row>
    <row r="254" ht="14.25" customHeight="1">
      <c r="C254" s="1"/>
      <c r="D254" s="2"/>
      <c r="E254" s="1"/>
      <c r="F254" s="2"/>
    </row>
    <row r="255" ht="14.25" customHeight="1">
      <c r="C255" s="1"/>
      <c r="D255" s="2"/>
      <c r="E255" s="1"/>
      <c r="F255" s="2"/>
    </row>
    <row r="256" ht="14.25" customHeight="1">
      <c r="C256" s="1"/>
      <c r="D256" s="2"/>
      <c r="E256" s="1"/>
      <c r="F256" s="2"/>
    </row>
    <row r="257" ht="14.25" customHeight="1">
      <c r="C257" s="1"/>
      <c r="D257" s="2"/>
      <c r="E257" s="1"/>
      <c r="F257" s="2"/>
    </row>
    <row r="258" ht="14.25" customHeight="1">
      <c r="C258" s="1"/>
      <c r="D258" s="2"/>
      <c r="E258" s="1"/>
      <c r="F258" s="2"/>
    </row>
    <row r="259" ht="14.25" customHeight="1">
      <c r="C259" s="1"/>
      <c r="D259" s="2"/>
      <c r="E259" s="1"/>
      <c r="F259" s="2"/>
    </row>
    <row r="260" ht="14.25" customHeight="1">
      <c r="C260" s="1"/>
      <c r="D260" s="2"/>
      <c r="E260" s="1"/>
      <c r="F260" s="2"/>
    </row>
    <row r="261" ht="14.25" customHeight="1">
      <c r="C261" s="1"/>
      <c r="D261" s="2"/>
      <c r="E261" s="1"/>
      <c r="F261" s="2"/>
    </row>
    <row r="262" ht="14.25" customHeight="1">
      <c r="C262" s="1"/>
      <c r="D262" s="2"/>
      <c r="E262" s="1"/>
      <c r="F262" s="2"/>
    </row>
    <row r="263" ht="14.25" customHeight="1">
      <c r="C263" s="1"/>
      <c r="D263" s="2"/>
      <c r="E263" s="1"/>
      <c r="F263" s="2"/>
    </row>
    <row r="264" ht="14.25" customHeight="1">
      <c r="C264" s="1"/>
      <c r="D264" s="2"/>
      <c r="E264" s="1"/>
      <c r="F264" s="2"/>
    </row>
    <row r="265" ht="14.25" customHeight="1">
      <c r="C265" s="1"/>
      <c r="D265" s="2"/>
      <c r="E265" s="1"/>
      <c r="F265" s="2"/>
    </row>
    <row r="266" ht="14.25" customHeight="1">
      <c r="C266" s="1"/>
      <c r="D266" s="2"/>
      <c r="E266" s="1"/>
      <c r="F266" s="2"/>
    </row>
    <row r="267" ht="14.25" customHeight="1">
      <c r="C267" s="1"/>
      <c r="D267" s="2"/>
      <c r="E267" s="1"/>
      <c r="F267" s="2"/>
    </row>
    <row r="268" ht="14.25" customHeight="1">
      <c r="C268" s="1"/>
      <c r="D268" s="2"/>
      <c r="E268" s="1"/>
      <c r="F268" s="2"/>
    </row>
    <row r="269" ht="14.25" customHeight="1">
      <c r="C269" s="1"/>
      <c r="D269" s="2"/>
      <c r="E269" s="1"/>
      <c r="F269" s="2"/>
    </row>
    <row r="270" ht="14.25" customHeight="1">
      <c r="C270" s="1"/>
      <c r="D270" s="2"/>
      <c r="E270" s="1"/>
      <c r="F270" s="2"/>
    </row>
    <row r="271" ht="14.25" customHeight="1">
      <c r="C271" s="1"/>
      <c r="D271" s="2"/>
      <c r="E271" s="1"/>
      <c r="F271" s="2"/>
    </row>
    <row r="272" ht="14.25" customHeight="1">
      <c r="C272" s="1"/>
      <c r="D272" s="2"/>
      <c r="E272" s="1"/>
      <c r="F272" s="2"/>
    </row>
    <row r="273" ht="14.25" customHeight="1">
      <c r="C273" s="1"/>
      <c r="D273" s="2"/>
      <c r="E273" s="1"/>
      <c r="F273" s="2"/>
    </row>
    <row r="274" ht="14.25" customHeight="1">
      <c r="C274" s="1"/>
      <c r="D274" s="2"/>
      <c r="E274" s="1"/>
      <c r="F274" s="2"/>
    </row>
    <row r="275" ht="14.25" customHeight="1">
      <c r="C275" s="1"/>
      <c r="D275" s="2"/>
      <c r="E275" s="1"/>
      <c r="F275" s="2"/>
    </row>
    <row r="276" ht="14.25" customHeight="1">
      <c r="C276" s="1"/>
      <c r="D276" s="2"/>
      <c r="E276" s="1"/>
      <c r="F276" s="2"/>
    </row>
    <row r="277" ht="14.25" customHeight="1">
      <c r="C277" s="1"/>
      <c r="D277" s="2"/>
      <c r="E277" s="1"/>
      <c r="F277" s="2"/>
    </row>
    <row r="278" ht="14.25" customHeight="1">
      <c r="C278" s="1"/>
      <c r="D278" s="2"/>
      <c r="E278" s="1"/>
      <c r="F278" s="2"/>
    </row>
    <row r="279" ht="14.25" customHeight="1">
      <c r="C279" s="1"/>
      <c r="D279" s="2"/>
      <c r="E279" s="1"/>
      <c r="F279" s="2"/>
    </row>
    <row r="280" ht="14.25" customHeight="1">
      <c r="C280" s="1"/>
      <c r="D280" s="2"/>
      <c r="E280" s="1"/>
      <c r="F280" s="2"/>
    </row>
    <row r="281" ht="14.25" customHeight="1">
      <c r="C281" s="1"/>
      <c r="D281" s="2"/>
      <c r="E281" s="1"/>
      <c r="F281" s="2"/>
    </row>
    <row r="282" ht="14.25" customHeight="1">
      <c r="C282" s="1"/>
      <c r="D282" s="2"/>
      <c r="E282" s="1"/>
      <c r="F282" s="2"/>
    </row>
    <row r="283" ht="14.25" customHeight="1">
      <c r="C283" s="1"/>
      <c r="D283" s="2"/>
      <c r="E283" s="1"/>
      <c r="F283" s="2"/>
    </row>
    <row r="284" ht="14.25" customHeight="1">
      <c r="C284" s="1"/>
      <c r="D284" s="2"/>
      <c r="E284" s="1"/>
      <c r="F284" s="2"/>
    </row>
    <row r="285" ht="14.25" customHeight="1">
      <c r="C285" s="1"/>
      <c r="D285" s="2"/>
      <c r="E285" s="1"/>
      <c r="F285" s="2"/>
    </row>
    <row r="286" ht="14.25" customHeight="1">
      <c r="C286" s="1"/>
      <c r="D286" s="2"/>
      <c r="E286" s="1"/>
      <c r="F286" s="2"/>
    </row>
    <row r="287" ht="14.25" customHeight="1">
      <c r="C287" s="1"/>
      <c r="D287" s="2"/>
      <c r="E287" s="1"/>
      <c r="F287" s="2"/>
    </row>
    <row r="288" ht="14.25" customHeight="1">
      <c r="C288" s="1"/>
      <c r="D288" s="2"/>
      <c r="E288" s="1"/>
      <c r="F288" s="2"/>
    </row>
    <row r="289" ht="14.25" customHeight="1">
      <c r="C289" s="1"/>
      <c r="D289" s="2"/>
      <c r="E289" s="1"/>
      <c r="F289" s="2"/>
    </row>
    <row r="290" ht="14.25" customHeight="1">
      <c r="C290" s="1"/>
      <c r="D290" s="2"/>
      <c r="E290" s="1"/>
      <c r="F290" s="2"/>
    </row>
    <row r="291" ht="14.25" customHeight="1">
      <c r="C291" s="1"/>
      <c r="D291" s="2"/>
      <c r="E291" s="1"/>
      <c r="F291" s="2"/>
    </row>
    <row r="292" ht="14.25" customHeight="1">
      <c r="C292" s="1"/>
      <c r="D292" s="2"/>
      <c r="E292" s="1"/>
      <c r="F292" s="2"/>
    </row>
    <row r="293" ht="14.25" customHeight="1">
      <c r="C293" s="1"/>
      <c r="D293" s="2"/>
      <c r="E293" s="1"/>
      <c r="F293" s="2"/>
    </row>
    <row r="294" ht="14.25" customHeight="1">
      <c r="C294" s="1"/>
      <c r="D294" s="2"/>
      <c r="E294" s="1"/>
      <c r="F294" s="2"/>
    </row>
    <row r="295" ht="14.25" customHeight="1">
      <c r="C295" s="1"/>
      <c r="D295" s="2"/>
      <c r="E295" s="1"/>
      <c r="F295" s="2"/>
    </row>
    <row r="296" ht="14.25" customHeight="1">
      <c r="C296" s="1"/>
      <c r="D296" s="2"/>
      <c r="E296" s="1"/>
      <c r="F296" s="2"/>
    </row>
    <row r="297" ht="14.25" customHeight="1">
      <c r="C297" s="1"/>
      <c r="D297" s="2"/>
      <c r="E297" s="1"/>
      <c r="F297" s="2"/>
    </row>
    <row r="298" ht="14.25" customHeight="1">
      <c r="C298" s="1"/>
      <c r="D298" s="2"/>
      <c r="E298" s="1"/>
      <c r="F298" s="2"/>
    </row>
    <row r="299" ht="14.25" customHeight="1">
      <c r="C299" s="1"/>
      <c r="D299" s="2"/>
      <c r="E299" s="1"/>
      <c r="F299" s="2"/>
    </row>
    <row r="300" ht="14.25" customHeight="1">
      <c r="C300" s="1"/>
      <c r="D300" s="2"/>
      <c r="E300" s="1"/>
      <c r="F300" s="2"/>
    </row>
    <row r="301" ht="14.25" customHeight="1">
      <c r="C301" s="1"/>
      <c r="D301" s="2"/>
      <c r="E301" s="1"/>
      <c r="F301" s="2"/>
    </row>
    <row r="302" ht="14.25" customHeight="1">
      <c r="C302" s="1"/>
      <c r="D302" s="2"/>
      <c r="E302" s="1"/>
      <c r="F302" s="2"/>
    </row>
    <row r="303" ht="14.25" customHeight="1">
      <c r="C303" s="1"/>
      <c r="D303" s="2"/>
      <c r="E303" s="1"/>
      <c r="F303" s="2"/>
    </row>
    <row r="304" ht="14.25" customHeight="1">
      <c r="C304" s="1"/>
      <c r="D304" s="2"/>
      <c r="E304" s="1"/>
      <c r="F304" s="2"/>
    </row>
    <row r="305" ht="14.25" customHeight="1">
      <c r="C305" s="1"/>
      <c r="D305" s="2"/>
      <c r="E305" s="1"/>
      <c r="F305" s="2"/>
    </row>
    <row r="306" ht="14.25" customHeight="1">
      <c r="C306" s="1"/>
      <c r="D306" s="2"/>
      <c r="E306" s="1"/>
      <c r="F306" s="2"/>
    </row>
    <row r="307" ht="14.25" customHeight="1">
      <c r="C307" s="1"/>
      <c r="D307" s="2"/>
      <c r="E307" s="1"/>
      <c r="F307" s="2"/>
    </row>
    <row r="308" ht="14.25" customHeight="1">
      <c r="C308" s="1"/>
      <c r="D308" s="2"/>
      <c r="E308" s="1"/>
      <c r="F308" s="2"/>
    </row>
    <row r="309" ht="14.25" customHeight="1">
      <c r="C309" s="1"/>
      <c r="D309" s="2"/>
      <c r="E309" s="1"/>
      <c r="F309" s="2"/>
    </row>
    <row r="310" ht="14.25" customHeight="1">
      <c r="C310" s="1"/>
      <c r="D310" s="2"/>
      <c r="E310" s="1"/>
      <c r="F310" s="2"/>
    </row>
    <row r="311" ht="14.25" customHeight="1">
      <c r="C311" s="1"/>
      <c r="D311" s="2"/>
      <c r="E311" s="1"/>
      <c r="F311" s="2"/>
    </row>
    <row r="312" ht="14.25" customHeight="1">
      <c r="C312" s="1"/>
      <c r="D312" s="2"/>
      <c r="E312" s="1"/>
      <c r="F312" s="2"/>
    </row>
    <row r="313" ht="14.25" customHeight="1">
      <c r="C313" s="1"/>
      <c r="D313" s="2"/>
      <c r="E313" s="1"/>
      <c r="F313" s="2"/>
    </row>
    <row r="314" ht="14.25" customHeight="1">
      <c r="C314" s="1"/>
      <c r="D314" s="2"/>
      <c r="E314" s="1"/>
      <c r="F314" s="2"/>
    </row>
    <row r="315" ht="14.25" customHeight="1">
      <c r="C315" s="1"/>
      <c r="D315" s="2"/>
      <c r="E315" s="1"/>
      <c r="F315" s="2"/>
    </row>
    <row r="316" ht="14.25" customHeight="1">
      <c r="C316" s="1"/>
      <c r="D316" s="2"/>
      <c r="E316" s="1"/>
      <c r="F316" s="2"/>
    </row>
    <row r="317" ht="14.25" customHeight="1">
      <c r="C317" s="1"/>
      <c r="D317" s="2"/>
      <c r="E317" s="1"/>
      <c r="F317" s="2"/>
    </row>
    <row r="318" ht="14.25" customHeight="1">
      <c r="C318" s="1"/>
      <c r="D318" s="2"/>
      <c r="E318" s="1"/>
      <c r="F318" s="2"/>
    </row>
    <row r="319" ht="14.25" customHeight="1">
      <c r="C319" s="1"/>
      <c r="D319" s="2"/>
      <c r="E319" s="1"/>
      <c r="F319" s="2"/>
    </row>
    <row r="320" ht="14.25" customHeight="1">
      <c r="C320" s="1"/>
      <c r="D320" s="2"/>
      <c r="E320" s="1"/>
      <c r="F320" s="2"/>
    </row>
    <row r="321" ht="14.25" customHeight="1">
      <c r="C321" s="1"/>
      <c r="D321" s="2"/>
      <c r="E321" s="1"/>
      <c r="F321" s="2"/>
    </row>
    <row r="322" ht="14.25" customHeight="1">
      <c r="C322" s="1"/>
      <c r="D322" s="2"/>
      <c r="E322" s="1"/>
      <c r="F322" s="2"/>
    </row>
    <row r="323" ht="14.25" customHeight="1">
      <c r="C323" s="1"/>
      <c r="D323" s="2"/>
      <c r="E323" s="1"/>
      <c r="F323" s="2"/>
    </row>
    <row r="324" ht="14.25" customHeight="1">
      <c r="C324" s="1"/>
      <c r="D324" s="2"/>
      <c r="E324" s="1"/>
      <c r="F324" s="2"/>
    </row>
    <row r="325" ht="14.25" customHeight="1">
      <c r="C325" s="1"/>
      <c r="D325" s="2"/>
      <c r="E325" s="1"/>
      <c r="F325" s="2"/>
    </row>
    <row r="326" ht="14.25" customHeight="1">
      <c r="C326" s="1"/>
      <c r="D326" s="2"/>
      <c r="E326" s="1"/>
      <c r="F326" s="2"/>
    </row>
    <row r="327" ht="14.25" customHeight="1">
      <c r="C327" s="1"/>
      <c r="D327" s="2"/>
      <c r="E327" s="1"/>
      <c r="F327" s="2"/>
    </row>
    <row r="328" ht="14.25" customHeight="1">
      <c r="C328" s="1"/>
      <c r="D328" s="2"/>
      <c r="E328" s="1"/>
      <c r="F328" s="2"/>
    </row>
    <row r="329" ht="14.25" customHeight="1">
      <c r="C329" s="1"/>
      <c r="D329" s="2"/>
      <c r="E329" s="1"/>
      <c r="F329" s="2"/>
    </row>
    <row r="330" ht="14.25" customHeight="1">
      <c r="C330" s="1"/>
      <c r="D330" s="2"/>
      <c r="E330" s="1"/>
      <c r="F330" s="2"/>
    </row>
    <row r="331" ht="14.25" customHeight="1">
      <c r="C331" s="1"/>
      <c r="D331" s="2"/>
      <c r="E331" s="1"/>
      <c r="F331" s="2"/>
    </row>
    <row r="332" ht="14.25" customHeight="1">
      <c r="C332" s="1"/>
      <c r="D332" s="2"/>
      <c r="E332" s="1"/>
      <c r="F332" s="2"/>
    </row>
    <row r="333" ht="14.25" customHeight="1">
      <c r="C333" s="1"/>
      <c r="D333" s="2"/>
      <c r="E333" s="1"/>
      <c r="F333" s="2"/>
    </row>
    <row r="334" ht="14.25" customHeight="1">
      <c r="C334" s="1"/>
      <c r="D334" s="2"/>
      <c r="E334" s="1"/>
      <c r="F334" s="2"/>
    </row>
    <row r="335" ht="14.25" customHeight="1">
      <c r="C335" s="1"/>
      <c r="D335" s="2"/>
      <c r="E335" s="1"/>
      <c r="F335" s="2"/>
    </row>
    <row r="336" ht="14.25" customHeight="1">
      <c r="C336" s="1"/>
      <c r="D336" s="2"/>
      <c r="E336" s="1"/>
      <c r="F336" s="2"/>
    </row>
    <row r="337" ht="14.25" customHeight="1">
      <c r="C337" s="1"/>
      <c r="D337" s="2"/>
      <c r="E337" s="1"/>
      <c r="F337" s="2"/>
    </row>
    <row r="338" ht="14.25" customHeight="1">
      <c r="C338" s="1"/>
      <c r="D338" s="2"/>
      <c r="E338" s="1"/>
      <c r="F338" s="2"/>
    </row>
    <row r="339" ht="14.25" customHeight="1">
      <c r="C339" s="1"/>
      <c r="D339" s="2"/>
      <c r="E339" s="1"/>
      <c r="F339" s="2"/>
    </row>
    <row r="340" ht="14.25" customHeight="1">
      <c r="C340" s="1"/>
      <c r="D340" s="2"/>
      <c r="E340" s="1"/>
      <c r="F340" s="2"/>
    </row>
    <row r="341" ht="14.25" customHeight="1">
      <c r="C341" s="1"/>
      <c r="D341" s="2"/>
      <c r="E341" s="1"/>
      <c r="F341" s="2"/>
    </row>
    <row r="342" ht="14.25" customHeight="1">
      <c r="C342" s="1"/>
      <c r="D342" s="2"/>
      <c r="E342" s="1"/>
      <c r="F342" s="2"/>
    </row>
    <row r="343" ht="14.25" customHeight="1">
      <c r="C343" s="1"/>
      <c r="D343" s="2"/>
      <c r="E343" s="1"/>
      <c r="F343" s="2"/>
    </row>
    <row r="344" ht="14.25" customHeight="1">
      <c r="C344" s="1"/>
      <c r="D344" s="2"/>
      <c r="E344" s="1"/>
      <c r="F344" s="2"/>
    </row>
    <row r="345" ht="14.25" customHeight="1">
      <c r="C345" s="1"/>
      <c r="D345" s="2"/>
      <c r="E345" s="1"/>
      <c r="F345" s="2"/>
    </row>
    <row r="346" ht="14.25" customHeight="1">
      <c r="C346" s="1"/>
      <c r="D346" s="2"/>
      <c r="E346" s="1"/>
      <c r="F346" s="2"/>
    </row>
    <row r="347" ht="14.25" customHeight="1">
      <c r="C347" s="1"/>
      <c r="D347" s="2"/>
      <c r="E347" s="1"/>
      <c r="F347" s="2"/>
    </row>
    <row r="348" ht="14.25" customHeight="1">
      <c r="C348" s="1"/>
      <c r="D348" s="2"/>
      <c r="E348" s="1"/>
      <c r="F348" s="2"/>
    </row>
    <row r="349" ht="14.25" customHeight="1">
      <c r="C349" s="1"/>
      <c r="D349" s="2"/>
      <c r="E349" s="1"/>
      <c r="F349" s="2"/>
    </row>
    <row r="350" ht="14.25" customHeight="1">
      <c r="C350" s="1"/>
      <c r="D350" s="2"/>
      <c r="E350" s="1"/>
      <c r="F350" s="2"/>
    </row>
    <row r="351" ht="14.25" customHeight="1">
      <c r="C351" s="1"/>
      <c r="D351" s="2"/>
      <c r="E351" s="1"/>
      <c r="F351" s="2"/>
    </row>
    <row r="352" ht="14.25" customHeight="1">
      <c r="C352" s="1"/>
      <c r="D352" s="2"/>
      <c r="E352" s="1"/>
      <c r="F352" s="2"/>
    </row>
    <row r="353" ht="14.25" customHeight="1">
      <c r="C353" s="1"/>
      <c r="D353" s="2"/>
      <c r="E353" s="1"/>
      <c r="F353" s="2"/>
    </row>
    <row r="354" ht="14.25" customHeight="1">
      <c r="C354" s="1"/>
      <c r="D354" s="2"/>
      <c r="E354" s="1"/>
      <c r="F354" s="2"/>
    </row>
    <row r="355" ht="14.25" customHeight="1">
      <c r="C355" s="1"/>
      <c r="D355" s="2"/>
      <c r="E355" s="1"/>
      <c r="F355" s="2"/>
    </row>
    <row r="356" ht="14.25" customHeight="1">
      <c r="C356" s="1"/>
      <c r="D356" s="2"/>
      <c r="E356" s="1"/>
      <c r="F356" s="2"/>
    </row>
    <row r="357" ht="14.25" customHeight="1">
      <c r="C357" s="1"/>
      <c r="D357" s="2"/>
      <c r="E357" s="1"/>
      <c r="F357" s="2"/>
    </row>
    <row r="358" ht="14.25" customHeight="1">
      <c r="C358" s="1"/>
      <c r="D358" s="2"/>
      <c r="E358" s="1"/>
      <c r="F358" s="2"/>
    </row>
    <row r="359" ht="14.25" customHeight="1">
      <c r="C359" s="1"/>
      <c r="D359" s="2"/>
      <c r="E359" s="1"/>
      <c r="F359" s="2"/>
    </row>
    <row r="360" ht="14.25" customHeight="1">
      <c r="C360" s="1"/>
      <c r="D360" s="2"/>
      <c r="E360" s="1"/>
      <c r="F360" s="2"/>
    </row>
    <row r="361" ht="14.25" customHeight="1">
      <c r="C361" s="1"/>
      <c r="D361" s="2"/>
      <c r="E361" s="1"/>
      <c r="F361" s="2"/>
    </row>
    <row r="362" ht="14.25" customHeight="1">
      <c r="C362" s="1"/>
      <c r="D362" s="2"/>
      <c r="E362" s="1"/>
      <c r="F362" s="2"/>
    </row>
    <row r="363" ht="14.25" customHeight="1">
      <c r="C363" s="1"/>
      <c r="D363" s="2"/>
      <c r="E363" s="1"/>
      <c r="F363" s="2"/>
    </row>
    <row r="364" ht="14.25" customHeight="1">
      <c r="C364" s="1"/>
      <c r="D364" s="2"/>
      <c r="E364" s="1"/>
      <c r="F364" s="2"/>
    </row>
    <row r="365" ht="14.25" customHeight="1">
      <c r="C365" s="1"/>
      <c r="D365" s="2"/>
      <c r="E365" s="1"/>
      <c r="F365" s="2"/>
    </row>
    <row r="366" ht="14.25" customHeight="1">
      <c r="C366" s="1"/>
      <c r="D366" s="2"/>
      <c r="E366" s="1"/>
      <c r="F366" s="2"/>
    </row>
    <row r="367" ht="14.25" customHeight="1">
      <c r="C367" s="1"/>
      <c r="D367" s="2"/>
      <c r="E367" s="1"/>
      <c r="F367" s="2"/>
    </row>
    <row r="368" ht="14.25" customHeight="1">
      <c r="C368" s="1"/>
      <c r="D368" s="2"/>
      <c r="E368" s="1"/>
      <c r="F368" s="2"/>
    </row>
    <row r="369" ht="14.25" customHeight="1">
      <c r="C369" s="1"/>
      <c r="D369" s="2"/>
      <c r="E369" s="1"/>
      <c r="F369" s="2"/>
    </row>
    <row r="370" ht="14.25" customHeight="1">
      <c r="C370" s="1"/>
      <c r="D370" s="2"/>
      <c r="E370" s="1"/>
      <c r="F370" s="2"/>
    </row>
    <row r="371" ht="14.25" customHeight="1">
      <c r="C371" s="1"/>
      <c r="D371" s="2"/>
      <c r="E371" s="1"/>
      <c r="F371" s="2"/>
    </row>
    <row r="372" ht="14.25" customHeight="1">
      <c r="C372" s="1"/>
      <c r="D372" s="2"/>
      <c r="E372" s="1"/>
      <c r="F372" s="2"/>
    </row>
    <row r="373" ht="14.25" customHeight="1">
      <c r="C373" s="1"/>
      <c r="D373" s="2"/>
      <c r="E373" s="1"/>
      <c r="F373" s="2"/>
    </row>
    <row r="374" ht="14.25" customHeight="1">
      <c r="C374" s="1"/>
      <c r="D374" s="2"/>
      <c r="E374" s="1"/>
      <c r="F374" s="2"/>
    </row>
    <row r="375" ht="14.25" customHeight="1">
      <c r="C375" s="1"/>
      <c r="D375" s="2"/>
      <c r="E375" s="1"/>
      <c r="F375" s="2"/>
    </row>
    <row r="376" ht="14.25" customHeight="1">
      <c r="C376" s="1"/>
      <c r="D376" s="2"/>
      <c r="E376" s="1"/>
      <c r="F376" s="2"/>
    </row>
    <row r="377" ht="14.25" customHeight="1">
      <c r="C377" s="1"/>
      <c r="D377" s="2"/>
      <c r="E377" s="1"/>
      <c r="F377" s="2"/>
    </row>
    <row r="378" ht="14.25" customHeight="1">
      <c r="C378" s="1"/>
      <c r="D378" s="2"/>
      <c r="E378" s="1"/>
      <c r="F378" s="2"/>
    </row>
    <row r="379" ht="14.25" customHeight="1">
      <c r="C379" s="1"/>
      <c r="D379" s="2"/>
      <c r="E379" s="1"/>
      <c r="F379" s="2"/>
    </row>
    <row r="380" ht="14.25" customHeight="1">
      <c r="C380" s="1"/>
      <c r="D380" s="2"/>
      <c r="E380" s="1"/>
      <c r="F380" s="2"/>
    </row>
    <row r="381" ht="14.25" customHeight="1">
      <c r="C381" s="1"/>
      <c r="D381" s="2"/>
      <c r="E381" s="1"/>
      <c r="F381" s="2"/>
    </row>
    <row r="382" ht="14.25" customHeight="1">
      <c r="C382" s="1"/>
      <c r="D382" s="2"/>
      <c r="E382" s="1"/>
      <c r="F382" s="2"/>
    </row>
    <row r="383" ht="14.25" customHeight="1">
      <c r="C383" s="1"/>
      <c r="D383" s="2"/>
      <c r="E383" s="1"/>
      <c r="F383" s="2"/>
    </row>
    <row r="384" ht="14.25" customHeight="1">
      <c r="C384" s="1"/>
      <c r="D384" s="2"/>
      <c r="E384" s="1"/>
      <c r="F384" s="2"/>
    </row>
    <row r="385" ht="14.25" customHeight="1">
      <c r="C385" s="1"/>
      <c r="D385" s="2"/>
      <c r="E385" s="1"/>
      <c r="F385" s="2"/>
    </row>
    <row r="386" ht="14.25" customHeight="1">
      <c r="C386" s="1"/>
      <c r="D386" s="2"/>
      <c r="E386" s="1"/>
      <c r="F386" s="2"/>
    </row>
    <row r="387" ht="14.25" customHeight="1">
      <c r="C387" s="1"/>
      <c r="D387" s="2"/>
      <c r="E387" s="1"/>
      <c r="F387" s="2"/>
    </row>
    <row r="388" ht="14.25" customHeight="1">
      <c r="C388" s="1"/>
      <c r="D388" s="2"/>
      <c r="E388" s="1"/>
      <c r="F388" s="2"/>
    </row>
    <row r="389" ht="14.25" customHeight="1">
      <c r="C389" s="1"/>
      <c r="D389" s="2"/>
      <c r="E389" s="1"/>
      <c r="F389" s="2"/>
    </row>
    <row r="390" ht="14.25" customHeight="1">
      <c r="C390" s="1"/>
      <c r="D390" s="2"/>
      <c r="E390" s="1"/>
      <c r="F390" s="2"/>
    </row>
    <row r="391" ht="14.25" customHeight="1">
      <c r="C391" s="1"/>
      <c r="D391" s="2"/>
      <c r="E391" s="1"/>
      <c r="F391" s="2"/>
    </row>
    <row r="392" ht="14.25" customHeight="1">
      <c r="C392" s="1"/>
      <c r="D392" s="2"/>
      <c r="E392" s="1"/>
      <c r="F392" s="2"/>
    </row>
    <row r="393" ht="14.25" customHeight="1">
      <c r="C393" s="1"/>
      <c r="D393" s="2"/>
      <c r="E393" s="1"/>
      <c r="F393" s="2"/>
    </row>
    <row r="394" ht="14.25" customHeight="1">
      <c r="C394" s="1"/>
      <c r="D394" s="2"/>
      <c r="E394" s="1"/>
      <c r="F394" s="2"/>
    </row>
    <row r="395" ht="14.25" customHeight="1">
      <c r="C395" s="1"/>
      <c r="D395" s="2"/>
      <c r="E395" s="1"/>
      <c r="F395" s="2"/>
    </row>
    <row r="396" ht="14.25" customHeight="1">
      <c r="C396" s="1"/>
      <c r="D396" s="2"/>
      <c r="E396" s="1"/>
      <c r="F396" s="2"/>
    </row>
    <row r="397" ht="14.25" customHeight="1">
      <c r="C397" s="1"/>
      <c r="D397" s="2"/>
      <c r="E397" s="1"/>
      <c r="F397" s="2"/>
    </row>
    <row r="398" ht="14.25" customHeight="1">
      <c r="C398" s="1"/>
      <c r="D398" s="2"/>
      <c r="E398" s="1"/>
      <c r="F398" s="2"/>
    </row>
    <row r="399" ht="14.25" customHeight="1">
      <c r="C399" s="1"/>
      <c r="D399" s="2"/>
      <c r="E399" s="1"/>
      <c r="F399" s="2"/>
    </row>
    <row r="400" ht="14.25" customHeight="1">
      <c r="C400" s="1"/>
      <c r="D400" s="2"/>
      <c r="E400" s="1"/>
      <c r="F400" s="2"/>
    </row>
    <row r="401" ht="14.25" customHeight="1">
      <c r="C401" s="1"/>
      <c r="D401" s="2"/>
      <c r="E401" s="1"/>
      <c r="F401" s="2"/>
    </row>
    <row r="402" ht="14.25" customHeight="1">
      <c r="C402" s="1"/>
      <c r="D402" s="2"/>
      <c r="E402" s="1"/>
      <c r="F402" s="2"/>
    </row>
    <row r="403" ht="14.25" customHeight="1">
      <c r="C403" s="1"/>
      <c r="D403" s="2"/>
      <c r="E403" s="1"/>
      <c r="F403" s="2"/>
    </row>
    <row r="404" ht="14.25" customHeight="1">
      <c r="C404" s="1"/>
      <c r="D404" s="2"/>
      <c r="E404" s="1"/>
      <c r="F404" s="2"/>
    </row>
    <row r="405" ht="14.25" customHeight="1">
      <c r="C405" s="1"/>
      <c r="D405" s="2"/>
      <c r="E405" s="1"/>
      <c r="F405" s="2"/>
    </row>
    <row r="406" ht="14.25" customHeight="1">
      <c r="C406" s="1"/>
      <c r="D406" s="2"/>
      <c r="E406" s="1"/>
      <c r="F406" s="2"/>
    </row>
    <row r="407" ht="14.25" customHeight="1">
      <c r="C407" s="1"/>
      <c r="D407" s="2"/>
      <c r="E407" s="1"/>
      <c r="F407" s="2"/>
    </row>
    <row r="408" ht="14.25" customHeight="1">
      <c r="C408" s="1"/>
      <c r="D408" s="2"/>
      <c r="E408" s="1"/>
      <c r="F408" s="2"/>
    </row>
    <row r="409" ht="14.25" customHeight="1">
      <c r="C409" s="1"/>
      <c r="D409" s="2"/>
      <c r="E409" s="1"/>
      <c r="F409" s="2"/>
    </row>
    <row r="410" ht="14.25" customHeight="1">
      <c r="C410" s="1"/>
      <c r="D410" s="2"/>
      <c r="E410" s="1"/>
      <c r="F410" s="2"/>
    </row>
    <row r="411" ht="14.25" customHeight="1">
      <c r="C411" s="1"/>
      <c r="D411" s="2"/>
      <c r="E411" s="1"/>
      <c r="F411" s="2"/>
    </row>
    <row r="412" ht="14.25" customHeight="1">
      <c r="C412" s="1"/>
      <c r="D412" s="2"/>
      <c r="E412" s="1"/>
      <c r="F412" s="2"/>
    </row>
    <row r="413" ht="14.25" customHeight="1">
      <c r="C413" s="1"/>
      <c r="D413" s="2"/>
      <c r="E413" s="1"/>
      <c r="F413" s="2"/>
    </row>
    <row r="414" ht="14.25" customHeight="1">
      <c r="C414" s="1"/>
      <c r="D414" s="2"/>
      <c r="E414" s="1"/>
      <c r="F414" s="2"/>
    </row>
    <row r="415" ht="14.25" customHeight="1">
      <c r="C415" s="1"/>
      <c r="D415" s="2"/>
      <c r="E415" s="1"/>
      <c r="F415" s="2"/>
    </row>
    <row r="416" ht="14.25" customHeight="1">
      <c r="C416" s="1"/>
      <c r="D416" s="2"/>
      <c r="E416" s="1"/>
      <c r="F416" s="2"/>
    </row>
    <row r="417" ht="14.25" customHeight="1">
      <c r="C417" s="1"/>
      <c r="D417" s="2"/>
      <c r="E417" s="1"/>
      <c r="F417" s="2"/>
    </row>
    <row r="418" ht="14.25" customHeight="1">
      <c r="C418" s="1"/>
      <c r="D418" s="2"/>
      <c r="E418" s="1"/>
      <c r="F418" s="2"/>
    </row>
    <row r="419" ht="14.25" customHeight="1">
      <c r="C419" s="1"/>
      <c r="D419" s="2"/>
      <c r="E419" s="1"/>
      <c r="F419" s="2"/>
    </row>
    <row r="420" ht="14.25" customHeight="1">
      <c r="C420" s="1"/>
      <c r="D420" s="2"/>
      <c r="E420" s="1"/>
      <c r="F420" s="2"/>
    </row>
    <row r="421" ht="14.25" customHeight="1">
      <c r="C421" s="1"/>
      <c r="D421" s="2"/>
      <c r="E421" s="1"/>
      <c r="F421" s="2"/>
    </row>
    <row r="422" ht="14.25" customHeight="1">
      <c r="C422" s="1"/>
      <c r="D422" s="2"/>
      <c r="E422" s="1"/>
      <c r="F422" s="2"/>
    </row>
    <row r="423" ht="14.25" customHeight="1">
      <c r="C423" s="1"/>
      <c r="D423" s="2"/>
      <c r="E423" s="1"/>
      <c r="F423" s="2"/>
    </row>
    <row r="424" ht="14.25" customHeight="1">
      <c r="C424" s="1"/>
      <c r="D424" s="2"/>
      <c r="E424" s="1"/>
      <c r="F424" s="2"/>
    </row>
    <row r="425" ht="14.25" customHeight="1">
      <c r="C425" s="1"/>
      <c r="D425" s="2"/>
      <c r="E425" s="1"/>
      <c r="F425" s="2"/>
    </row>
    <row r="426" ht="14.25" customHeight="1">
      <c r="C426" s="1"/>
      <c r="D426" s="2"/>
      <c r="E426" s="1"/>
      <c r="F426" s="2"/>
    </row>
    <row r="427" ht="14.25" customHeight="1">
      <c r="C427" s="1"/>
      <c r="D427" s="2"/>
      <c r="E427" s="1"/>
      <c r="F427" s="2"/>
    </row>
    <row r="428" ht="14.25" customHeight="1">
      <c r="C428" s="1"/>
      <c r="D428" s="2"/>
      <c r="E428" s="1"/>
      <c r="F428" s="2"/>
    </row>
    <row r="429" ht="14.25" customHeight="1">
      <c r="C429" s="1"/>
      <c r="D429" s="2"/>
      <c r="E429" s="1"/>
      <c r="F429" s="2"/>
    </row>
    <row r="430" ht="14.25" customHeight="1">
      <c r="C430" s="1"/>
      <c r="D430" s="2"/>
      <c r="E430" s="1"/>
      <c r="F430" s="2"/>
    </row>
    <row r="431" ht="14.25" customHeight="1">
      <c r="C431" s="1"/>
      <c r="D431" s="2"/>
      <c r="E431" s="1"/>
      <c r="F431" s="2"/>
    </row>
    <row r="432" ht="14.25" customHeight="1">
      <c r="C432" s="1"/>
      <c r="D432" s="2"/>
      <c r="E432" s="1"/>
      <c r="F432" s="2"/>
    </row>
    <row r="433" ht="14.25" customHeight="1">
      <c r="C433" s="1"/>
      <c r="D433" s="2"/>
      <c r="E433" s="1"/>
      <c r="F433" s="2"/>
    </row>
    <row r="434" ht="14.25" customHeight="1">
      <c r="C434" s="1"/>
      <c r="D434" s="2"/>
      <c r="E434" s="1"/>
      <c r="F434" s="2"/>
    </row>
    <row r="435" ht="14.25" customHeight="1">
      <c r="C435" s="1"/>
      <c r="D435" s="2"/>
      <c r="E435" s="1"/>
      <c r="F435" s="2"/>
    </row>
    <row r="436" ht="14.25" customHeight="1">
      <c r="C436" s="1"/>
      <c r="D436" s="2"/>
      <c r="E436" s="1"/>
      <c r="F436" s="2"/>
    </row>
    <row r="437" ht="14.25" customHeight="1">
      <c r="C437" s="1"/>
      <c r="D437" s="2"/>
      <c r="E437" s="1"/>
      <c r="F437" s="2"/>
    </row>
    <row r="438" ht="14.25" customHeight="1">
      <c r="C438" s="1"/>
      <c r="D438" s="2"/>
      <c r="E438" s="1"/>
      <c r="F438" s="2"/>
    </row>
    <row r="439" ht="14.25" customHeight="1">
      <c r="C439" s="1"/>
      <c r="D439" s="2"/>
      <c r="E439" s="1"/>
      <c r="F439" s="2"/>
    </row>
    <row r="440" ht="14.25" customHeight="1">
      <c r="C440" s="1"/>
      <c r="D440" s="2"/>
      <c r="E440" s="1"/>
      <c r="F440" s="2"/>
    </row>
    <row r="441" ht="14.25" customHeight="1">
      <c r="C441" s="1"/>
      <c r="D441" s="2"/>
      <c r="E441" s="1"/>
      <c r="F441" s="2"/>
    </row>
    <row r="442" ht="14.25" customHeight="1">
      <c r="C442" s="1"/>
      <c r="D442" s="2"/>
      <c r="E442" s="1"/>
      <c r="F442" s="2"/>
    </row>
    <row r="443" ht="14.25" customHeight="1">
      <c r="C443" s="1"/>
      <c r="D443" s="2"/>
      <c r="E443" s="1"/>
      <c r="F443" s="2"/>
    </row>
    <row r="444" ht="14.25" customHeight="1">
      <c r="C444" s="1"/>
      <c r="D444" s="2"/>
      <c r="E444" s="1"/>
      <c r="F444" s="2"/>
    </row>
    <row r="445" ht="14.25" customHeight="1">
      <c r="C445" s="1"/>
      <c r="D445" s="2"/>
      <c r="E445" s="1"/>
      <c r="F445" s="2"/>
    </row>
    <row r="446" ht="14.25" customHeight="1">
      <c r="C446" s="1"/>
      <c r="D446" s="2"/>
      <c r="E446" s="1"/>
      <c r="F446" s="2"/>
    </row>
    <row r="447" ht="14.25" customHeight="1">
      <c r="C447" s="1"/>
      <c r="D447" s="2"/>
      <c r="E447" s="1"/>
      <c r="F447" s="2"/>
    </row>
    <row r="448" ht="14.25" customHeight="1">
      <c r="C448" s="1"/>
      <c r="D448" s="2"/>
      <c r="E448" s="1"/>
      <c r="F448" s="2"/>
    </row>
    <row r="449" ht="14.25" customHeight="1">
      <c r="C449" s="1"/>
      <c r="D449" s="2"/>
      <c r="E449" s="1"/>
      <c r="F449" s="2"/>
    </row>
    <row r="450" ht="14.25" customHeight="1">
      <c r="C450" s="1"/>
      <c r="D450" s="2"/>
      <c r="E450" s="1"/>
      <c r="F450" s="2"/>
    </row>
    <row r="451" ht="14.25" customHeight="1">
      <c r="C451" s="1"/>
      <c r="D451" s="2"/>
      <c r="E451" s="1"/>
      <c r="F451" s="2"/>
    </row>
    <row r="452" ht="14.25" customHeight="1">
      <c r="C452" s="1"/>
      <c r="D452" s="2"/>
      <c r="E452" s="1"/>
      <c r="F452" s="2"/>
    </row>
    <row r="453" ht="14.25" customHeight="1">
      <c r="C453" s="1"/>
      <c r="D453" s="2"/>
      <c r="E453" s="1"/>
      <c r="F453" s="2"/>
    </row>
    <row r="454" ht="14.25" customHeight="1">
      <c r="C454" s="1"/>
      <c r="D454" s="2"/>
      <c r="E454" s="1"/>
      <c r="F454" s="2"/>
    </row>
    <row r="455" ht="14.25" customHeight="1">
      <c r="C455" s="1"/>
      <c r="D455" s="2"/>
      <c r="E455" s="1"/>
      <c r="F455" s="2"/>
    </row>
    <row r="456" ht="14.25" customHeight="1">
      <c r="C456" s="1"/>
      <c r="D456" s="2"/>
      <c r="E456" s="1"/>
      <c r="F456" s="2"/>
    </row>
    <row r="457" ht="14.25" customHeight="1">
      <c r="C457" s="1"/>
      <c r="D457" s="2"/>
      <c r="E457" s="1"/>
      <c r="F457" s="2"/>
    </row>
    <row r="458" ht="14.25" customHeight="1">
      <c r="C458" s="1"/>
      <c r="D458" s="2"/>
      <c r="E458" s="1"/>
      <c r="F458" s="2"/>
    </row>
    <row r="459" ht="14.25" customHeight="1">
      <c r="C459" s="1"/>
      <c r="D459" s="2"/>
      <c r="E459" s="1"/>
      <c r="F459" s="2"/>
    </row>
    <row r="460" ht="14.25" customHeight="1">
      <c r="C460" s="1"/>
      <c r="D460" s="2"/>
      <c r="E460" s="1"/>
      <c r="F460" s="2"/>
    </row>
    <row r="461" ht="14.25" customHeight="1">
      <c r="C461" s="1"/>
      <c r="D461" s="2"/>
      <c r="E461" s="1"/>
      <c r="F461" s="2"/>
    </row>
    <row r="462" ht="14.25" customHeight="1">
      <c r="C462" s="1"/>
      <c r="D462" s="2"/>
      <c r="E462" s="1"/>
      <c r="F462" s="2"/>
    </row>
    <row r="463" ht="14.25" customHeight="1">
      <c r="C463" s="1"/>
      <c r="D463" s="2"/>
      <c r="E463" s="1"/>
      <c r="F463" s="2"/>
    </row>
    <row r="464" ht="14.25" customHeight="1">
      <c r="C464" s="1"/>
      <c r="D464" s="2"/>
      <c r="E464" s="1"/>
      <c r="F464" s="2"/>
    </row>
    <row r="465" ht="14.25" customHeight="1">
      <c r="C465" s="1"/>
      <c r="D465" s="2"/>
      <c r="E465" s="1"/>
      <c r="F465" s="2"/>
    </row>
    <row r="466" ht="14.25" customHeight="1">
      <c r="C466" s="1"/>
      <c r="D466" s="2"/>
      <c r="E466" s="1"/>
      <c r="F466" s="2"/>
    </row>
    <row r="467" ht="14.25" customHeight="1">
      <c r="C467" s="1"/>
      <c r="D467" s="2"/>
      <c r="E467" s="1"/>
      <c r="F467" s="2"/>
    </row>
    <row r="468" ht="14.25" customHeight="1">
      <c r="C468" s="1"/>
      <c r="D468" s="2"/>
      <c r="E468" s="1"/>
      <c r="F468" s="2"/>
    </row>
    <row r="469" ht="14.25" customHeight="1">
      <c r="C469" s="1"/>
      <c r="D469" s="2"/>
      <c r="E469" s="1"/>
      <c r="F469" s="2"/>
    </row>
    <row r="470" ht="14.25" customHeight="1">
      <c r="C470" s="1"/>
      <c r="D470" s="2"/>
      <c r="E470" s="1"/>
      <c r="F470" s="2"/>
    </row>
    <row r="471" ht="14.25" customHeight="1">
      <c r="C471" s="1"/>
      <c r="D471" s="2"/>
      <c r="E471" s="1"/>
      <c r="F471" s="2"/>
    </row>
    <row r="472" ht="14.25" customHeight="1">
      <c r="C472" s="1"/>
      <c r="D472" s="2"/>
      <c r="E472" s="1"/>
      <c r="F472" s="2"/>
    </row>
    <row r="473" ht="14.25" customHeight="1">
      <c r="C473" s="1"/>
      <c r="D473" s="2"/>
      <c r="E473" s="1"/>
      <c r="F473" s="2"/>
    </row>
    <row r="474" ht="14.25" customHeight="1">
      <c r="C474" s="1"/>
      <c r="D474" s="2"/>
      <c r="E474" s="1"/>
      <c r="F474" s="2"/>
    </row>
    <row r="475" ht="14.25" customHeight="1">
      <c r="C475" s="1"/>
      <c r="D475" s="2"/>
      <c r="E475" s="1"/>
      <c r="F475" s="2"/>
    </row>
    <row r="476" ht="14.25" customHeight="1">
      <c r="C476" s="1"/>
      <c r="D476" s="2"/>
      <c r="E476" s="1"/>
      <c r="F476" s="2"/>
    </row>
    <row r="477" ht="14.25" customHeight="1">
      <c r="C477" s="1"/>
      <c r="D477" s="2"/>
      <c r="E477" s="1"/>
      <c r="F477" s="2"/>
    </row>
    <row r="478" ht="14.25" customHeight="1">
      <c r="C478" s="1"/>
      <c r="D478" s="2"/>
      <c r="E478" s="1"/>
      <c r="F478" s="2"/>
    </row>
    <row r="479" ht="14.25" customHeight="1">
      <c r="C479" s="1"/>
      <c r="D479" s="2"/>
      <c r="E479" s="1"/>
      <c r="F479" s="2"/>
    </row>
    <row r="480" ht="14.25" customHeight="1">
      <c r="C480" s="1"/>
      <c r="D480" s="2"/>
      <c r="E480" s="1"/>
      <c r="F480" s="2"/>
    </row>
    <row r="481" ht="14.25" customHeight="1">
      <c r="C481" s="1"/>
      <c r="D481" s="2"/>
      <c r="E481" s="1"/>
      <c r="F481" s="2"/>
    </row>
    <row r="482" ht="14.25" customHeight="1">
      <c r="C482" s="1"/>
      <c r="D482" s="2"/>
      <c r="E482" s="1"/>
      <c r="F482" s="2"/>
    </row>
    <row r="483" ht="14.25" customHeight="1">
      <c r="C483" s="1"/>
      <c r="D483" s="2"/>
      <c r="E483" s="1"/>
      <c r="F483" s="2"/>
    </row>
    <row r="484" ht="14.25" customHeight="1">
      <c r="C484" s="1"/>
      <c r="D484" s="2"/>
      <c r="E484" s="1"/>
      <c r="F484" s="2"/>
    </row>
    <row r="485" ht="14.25" customHeight="1">
      <c r="C485" s="1"/>
      <c r="D485" s="2"/>
      <c r="E485" s="1"/>
      <c r="F485" s="2"/>
    </row>
    <row r="486" ht="14.25" customHeight="1">
      <c r="C486" s="1"/>
      <c r="D486" s="2"/>
      <c r="E486" s="1"/>
      <c r="F486" s="2"/>
    </row>
    <row r="487" ht="14.25" customHeight="1">
      <c r="C487" s="1"/>
      <c r="D487" s="2"/>
      <c r="E487" s="1"/>
      <c r="F487" s="2"/>
    </row>
    <row r="488" ht="14.25" customHeight="1">
      <c r="C488" s="1"/>
      <c r="D488" s="2"/>
      <c r="E488" s="1"/>
      <c r="F488" s="2"/>
    </row>
    <row r="489" ht="14.25" customHeight="1">
      <c r="C489" s="1"/>
      <c r="D489" s="2"/>
      <c r="E489" s="1"/>
      <c r="F489" s="2"/>
    </row>
    <row r="490" ht="14.25" customHeight="1">
      <c r="C490" s="1"/>
      <c r="D490" s="2"/>
      <c r="E490" s="1"/>
      <c r="F490" s="2"/>
    </row>
    <row r="491" ht="14.25" customHeight="1">
      <c r="C491" s="1"/>
      <c r="D491" s="2"/>
      <c r="E491" s="1"/>
      <c r="F491" s="2"/>
    </row>
    <row r="492" ht="14.25" customHeight="1">
      <c r="C492" s="1"/>
      <c r="D492" s="2"/>
      <c r="E492" s="1"/>
      <c r="F492" s="2"/>
    </row>
    <row r="493" ht="14.25" customHeight="1">
      <c r="C493" s="1"/>
      <c r="D493" s="2"/>
      <c r="E493" s="1"/>
      <c r="F493" s="2"/>
    </row>
    <row r="494" ht="14.25" customHeight="1">
      <c r="C494" s="1"/>
      <c r="D494" s="2"/>
      <c r="E494" s="1"/>
      <c r="F494" s="2"/>
    </row>
    <row r="495" ht="14.25" customHeight="1">
      <c r="C495" s="1"/>
      <c r="D495" s="2"/>
      <c r="E495" s="1"/>
      <c r="F495" s="2"/>
    </row>
    <row r="496" ht="14.25" customHeight="1">
      <c r="C496" s="1"/>
      <c r="D496" s="2"/>
      <c r="E496" s="1"/>
      <c r="F496" s="2"/>
    </row>
    <row r="497" ht="14.25" customHeight="1">
      <c r="C497" s="1"/>
      <c r="D497" s="2"/>
      <c r="E497" s="1"/>
      <c r="F497" s="2"/>
    </row>
    <row r="498" ht="14.25" customHeight="1">
      <c r="C498" s="1"/>
      <c r="D498" s="2"/>
      <c r="E498" s="1"/>
      <c r="F498" s="2"/>
    </row>
    <row r="499" ht="14.25" customHeight="1">
      <c r="C499" s="1"/>
      <c r="D499" s="2"/>
      <c r="E499" s="1"/>
      <c r="F499" s="2"/>
    </row>
    <row r="500" ht="14.25" customHeight="1">
      <c r="C500" s="1"/>
      <c r="D500" s="2"/>
      <c r="E500" s="1"/>
      <c r="F500" s="2"/>
    </row>
    <row r="501" ht="14.25" customHeight="1">
      <c r="C501" s="1"/>
      <c r="D501" s="2"/>
      <c r="E501" s="1"/>
      <c r="F501" s="2"/>
    </row>
    <row r="502" ht="14.25" customHeight="1">
      <c r="C502" s="1"/>
      <c r="D502" s="2"/>
      <c r="E502" s="1"/>
      <c r="F502" s="2"/>
    </row>
    <row r="503" ht="14.25" customHeight="1">
      <c r="C503" s="1"/>
      <c r="D503" s="2"/>
      <c r="E503" s="1"/>
      <c r="F503" s="2"/>
    </row>
    <row r="504" ht="14.25" customHeight="1">
      <c r="C504" s="1"/>
      <c r="D504" s="2"/>
      <c r="E504" s="1"/>
      <c r="F504" s="2"/>
    </row>
    <row r="505" ht="14.25" customHeight="1">
      <c r="C505" s="1"/>
      <c r="D505" s="2"/>
      <c r="E505" s="1"/>
      <c r="F505" s="2"/>
    </row>
    <row r="506" ht="14.25" customHeight="1">
      <c r="C506" s="1"/>
      <c r="D506" s="2"/>
      <c r="E506" s="1"/>
      <c r="F506" s="2"/>
    </row>
    <row r="507" ht="14.25" customHeight="1">
      <c r="C507" s="1"/>
      <c r="D507" s="2"/>
      <c r="E507" s="1"/>
      <c r="F507" s="2"/>
    </row>
    <row r="508" ht="14.25" customHeight="1">
      <c r="C508" s="1"/>
      <c r="D508" s="2"/>
      <c r="E508" s="1"/>
      <c r="F508" s="2"/>
    </row>
    <row r="509" ht="14.25" customHeight="1">
      <c r="C509" s="1"/>
      <c r="D509" s="2"/>
      <c r="E509" s="1"/>
      <c r="F509" s="2"/>
    </row>
    <row r="510" ht="14.25" customHeight="1">
      <c r="C510" s="1"/>
      <c r="D510" s="2"/>
      <c r="E510" s="1"/>
      <c r="F510" s="2"/>
    </row>
    <row r="511" ht="14.25" customHeight="1">
      <c r="C511" s="1"/>
      <c r="D511" s="2"/>
      <c r="E511" s="1"/>
      <c r="F511" s="2"/>
    </row>
    <row r="512" ht="14.25" customHeight="1">
      <c r="C512" s="1"/>
      <c r="D512" s="2"/>
      <c r="E512" s="1"/>
      <c r="F512" s="2"/>
    </row>
    <row r="513" ht="14.25" customHeight="1">
      <c r="C513" s="1"/>
      <c r="D513" s="2"/>
      <c r="E513" s="1"/>
      <c r="F513" s="2"/>
    </row>
    <row r="514" ht="14.25" customHeight="1">
      <c r="C514" s="1"/>
      <c r="D514" s="2"/>
      <c r="E514" s="1"/>
      <c r="F514" s="2"/>
    </row>
    <row r="515" ht="14.25" customHeight="1">
      <c r="C515" s="1"/>
      <c r="D515" s="2"/>
      <c r="E515" s="1"/>
      <c r="F515" s="2"/>
    </row>
    <row r="516" ht="14.25" customHeight="1">
      <c r="C516" s="1"/>
      <c r="D516" s="2"/>
      <c r="E516" s="1"/>
      <c r="F516" s="2"/>
    </row>
    <row r="517" ht="14.25" customHeight="1">
      <c r="C517" s="1"/>
      <c r="D517" s="2"/>
      <c r="E517" s="1"/>
      <c r="F517" s="2"/>
    </row>
    <row r="518" ht="14.25" customHeight="1">
      <c r="C518" s="1"/>
      <c r="D518" s="2"/>
      <c r="E518" s="1"/>
      <c r="F518" s="2"/>
    </row>
    <row r="519" ht="14.25" customHeight="1">
      <c r="C519" s="1"/>
      <c r="D519" s="2"/>
      <c r="E519" s="1"/>
      <c r="F519" s="2"/>
    </row>
    <row r="520" ht="14.25" customHeight="1">
      <c r="C520" s="1"/>
      <c r="D520" s="2"/>
      <c r="E520" s="1"/>
      <c r="F520" s="2"/>
    </row>
    <row r="521" ht="14.25" customHeight="1">
      <c r="C521" s="1"/>
      <c r="D521" s="2"/>
      <c r="E521" s="1"/>
      <c r="F521" s="2"/>
    </row>
    <row r="522" ht="14.25" customHeight="1">
      <c r="C522" s="1"/>
      <c r="D522" s="2"/>
      <c r="E522" s="1"/>
      <c r="F522" s="2"/>
    </row>
    <row r="523" ht="14.25" customHeight="1">
      <c r="C523" s="1"/>
      <c r="D523" s="2"/>
      <c r="E523" s="1"/>
      <c r="F523" s="2"/>
    </row>
    <row r="524" ht="14.25" customHeight="1">
      <c r="C524" s="1"/>
      <c r="D524" s="2"/>
      <c r="E524" s="1"/>
      <c r="F524" s="2"/>
    </row>
    <row r="525" ht="14.25" customHeight="1">
      <c r="C525" s="1"/>
      <c r="D525" s="2"/>
      <c r="E525" s="1"/>
      <c r="F525" s="2"/>
    </row>
    <row r="526" ht="14.25" customHeight="1">
      <c r="C526" s="1"/>
      <c r="D526" s="2"/>
      <c r="E526" s="1"/>
      <c r="F526" s="2"/>
    </row>
    <row r="527" ht="14.25" customHeight="1">
      <c r="C527" s="1"/>
      <c r="D527" s="2"/>
      <c r="E527" s="1"/>
      <c r="F527" s="2"/>
    </row>
    <row r="528" ht="14.25" customHeight="1">
      <c r="C528" s="1"/>
      <c r="D528" s="2"/>
      <c r="E528" s="1"/>
      <c r="F528" s="2"/>
    </row>
    <row r="529" ht="14.25" customHeight="1">
      <c r="C529" s="1"/>
      <c r="D529" s="2"/>
      <c r="E529" s="1"/>
      <c r="F529" s="2"/>
    </row>
    <row r="530" ht="14.25" customHeight="1">
      <c r="C530" s="1"/>
      <c r="D530" s="2"/>
      <c r="E530" s="1"/>
      <c r="F530" s="2"/>
    </row>
    <row r="531" ht="14.25" customHeight="1">
      <c r="C531" s="1"/>
      <c r="D531" s="2"/>
      <c r="E531" s="1"/>
      <c r="F531" s="2"/>
    </row>
    <row r="532" ht="14.25" customHeight="1">
      <c r="C532" s="1"/>
      <c r="D532" s="2"/>
      <c r="E532" s="1"/>
      <c r="F532" s="2"/>
    </row>
    <row r="533" ht="14.25" customHeight="1">
      <c r="C533" s="1"/>
      <c r="D533" s="2"/>
      <c r="E533" s="1"/>
      <c r="F533" s="2"/>
    </row>
    <row r="534" ht="14.25" customHeight="1">
      <c r="C534" s="1"/>
      <c r="D534" s="2"/>
      <c r="E534" s="1"/>
      <c r="F534" s="2"/>
    </row>
    <row r="535" ht="14.25" customHeight="1">
      <c r="C535" s="1"/>
      <c r="D535" s="2"/>
      <c r="E535" s="1"/>
      <c r="F535" s="2"/>
    </row>
    <row r="536" ht="14.25" customHeight="1">
      <c r="C536" s="1"/>
      <c r="D536" s="2"/>
      <c r="E536" s="1"/>
      <c r="F536" s="2"/>
    </row>
    <row r="537" ht="14.25" customHeight="1">
      <c r="C537" s="1"/>
      <c r="D537" s="2"/>
      <c r="E537" s="1"/>
      <c r="F537" s="2"/>
    </row>
    <row r="538" ht="14.25" customHeight="1">
      <c r="C538" s="1"/>
      <c r="D538" s="2"/>
      <c r="E538" s="1"/>
      <c r="F538" s="2"/>
    </row>
    <row r="539" ht="14.25" customHeight="1">
      <c r="C539" s="1"/>
      <c r="D539" s="2"/>
      <c r="E539" s="1"/>
      <c r="F539" s="2"/>
    </row>
    <row r="540" ht="14.25" customHeight="1">
      <c r="C540" s="1"/>
      <c r="D540" s="2"/>
      <c r="E540" s="1"/>
      <c r="F540" s="2"/>
    </row>
    <row r="541" ht="14.25" customHeight="1">
      <c r="C541" s="1"/>
      <c r="D541" s="2"/>
      <c r="E541" s="1"/>
      <c r="F541" s="2"/>
    </row>
    <row r="542" ht="14.25" customHeight="1">
      <c r="C542" s="1"/>
      <c r="D542" s="2"/>
      <c r="E542" s="1"/>
      <c r="F542" s="2"/>
    </row>
    <row r="543" ht="14.25" customHeight="1">
      <c r="C543" s="1"/>
      <c r="D543" s="2"/>
      <c r="E543" s="1"/>
      <c r="F543" s="2"/>
    </row>
    <row r="544" ht="14.25" customHeight="1">
      <c r="C544" s="1"/>
      <c r="D544" s="2"/>
      <c r="E544" s="1"/>
      <c r="F544" s="2"/>
    </row>
    <row r="545" ht="14.25" customHeight="1">
      <c r="C545" s="1"/>
      <c r="D545" s="2"/>
      <c r="E545" s="1"/>
      <c r="F545" s="2"/>
    </row>
    <row r="546" ht="14.25" customHeight="1">
      <c r="C546" s="1"/>
      <c r="D546" s="2"/>
      <c r="E546" s="1"/>
      <c r="F546" s="2"/>
    </row>
    <row r="547" ht="14.25" customHeight="1">
      <c r="C547" s="1"/>
      <c r="D547" s="2"/>
      <c r="E547" s="1"/>
      <c r="F547" s="2"/>
    </row>
    <row r="548" ht="14.25" customHeight="1">
      <c r="C548" s="1"/>
      <c r="D548" s="2"/>
      <c r="E548" s="1"/>
      <c r="F548" s="2"/>
    </row>
    <row r="549" ht="14.25" customHeight="1">
      <c r="C549" s="1"/>
      <c r="D549" s="2"/>
      <c r="E549" s="1"/>
      <c r="F549" s="2"/>
    </row>
    <row r="550" ht="14.25" customHeight="1">
      <c r="C550" s="1"/>
      <c r="D550" s="2"/>
      <c r="E550" s="1"/>
      <c r="F550" s="2"/>
    </row>
    <row r="551" ht="14.25" customHeight="1">
      <c r="C551" s="1"/>
      <c r="D551" s="2"/>
      <c r="E551" s="1"/>
      <c r="F551" s="2"/>
    </row>
    <row r="552" ht="14.25" customHeight="1">
      <c r="C552" s="1"/>
      <c r="D552" s="2"/>
      <c r="E552" s="1"/>
      <c r="F552" s="2"/>
    </row>
    <row r="553" ht="14.25" customHeight="1">
      <c r="C553" s="1"/>
      <c r="D553" s="2"/>
      <c r="E553" s="1"/>
      <c r="F553" s="2"/>
    </row>
    <row r="554" ht="14.25" customHeight="1">
      <c r="C554" s="1"/>
      <c r="D554" s="2"/>
      <c r="E554" s="1"/>
      <c r="F554" s="2"/>
    </row>
    <row r="555" ht="14.25" customHeight="1">
      <c r="C555" s="1"/>
      <c r="D555" s="2"/>
      <c r="E555" s="1"/>
      <c r="F555" s="2"/>
    </row>
    <row r="556" ht="14.25" customHeight="1">
      <c r="C556" s="1"/>
      <c r="D556" s="2"/>
      <c r="E556" s="1"/>
      <c r="F556" s="2"/>
    </row>
    <row r="557" ht="14.25" customHeight="1">
      <c r="C557" s="1"/>
      <c r="D557" s="2"/>
      <c r="E557" s="1"/>
      <c r="F557" s="2"/>
    </row>
    <row r="558" ht="14.25" customHeight="1">
      <c r="C558" s="1"/>
      <c r="D558" s="2"/>
      <c r="E558" s="1"/>
      <c r="F558" s="2"/>
    </row>
    <row r="559" ht="14.25" customHeight="1">
      <c r="C559" s="1"/>
      <c r="D559" s="2"/>
      <c r="E559" s="1"/>
      <c r="F559" s="2"/>
    </row>
    <row r="560" ht="14.25" customHeight="1">
      <c r="C560" s="1"/>
      <c r="D560" s="2"/>
      <c r="E560" s="1"/>
      <c r="F560" s="2"/>
    </row>
    <row r="561" ht="14.25" customHeight="1">
      <c r="C561" s="1"/>
      <c r="D561" s="2"/>
      <c r="E561" s="1"/>
      <c r="F561" s="2"/>
    </row>
    <row r="562" ht="14.25" customHeight="1">
      <c r="C562" s="1"/>
      <c r="D562" s="2"/>
      <c r="E562" s="1"/>
      <c r="F562" s="2"/>
    </row>
    <row r="563" ht="14.25" customHeight="1">
      <c r="C563" s="1"/>
      <c r="D563" s="2"/>
      <c r="E563" s="1"/>
      <c r="F563" s="2"/>
    </row>
    <row r="564" ht="14.25" customHeight="1">
      <c r="C564" s="1"/>
      <c r="D564" s="2"/>
      <c r="E564" s="1"/>
      <c r="F564" s="2"/>
    </row>
    <row r="565" ht="14.25" customHeight="1">
      <c r="C565" s="1"/>
      <c r="D565" s="2"/>
      <c r="E565" s="1"/>
      <c r="F565" s="2"/>
    </row>
    <row r="566" ht="14.25" customHeight="1">
      <c r="C566" s="1"/>
      <c r="D566" s="2"/>
      <c r="E566" s="1"/>
      <c r="F566" s="2"/>
    </row>
    <row r="567" ht="14.25" customHeight="1">
      <c r="C567" s="1"/>
      <c r="D567" s="2"/>
      <c r="E567" s="1"/>
      <c r="F567" s="2"/>
    </row>
    <row r="568" ht="14.25" customHeight="1">
      <c r="C568" s="1"/>
      <c r="D568" s="2"/>
      <c r="E568" s="1"/>
      <c r="F568" s="2"/>
    </row>
    <row r="569" ht="14.25" customHeight="1">
      <c r="C569" s="1"/>
      <c r="D569" s="2"/>
      <c r="E569" s="1"/>
      <c r="F569" s="2"/>
    </row>
    <row r="570" ht="14.25" customHeight="1">
      <c r="C570" s="1"/>
      <c r="D570" s="2"/>
      <c r="E570" s="1"/>
      <c r="F570" s="2"/>
    </row>
    <row r="571" ht="14.25" customHeight="1">
      <c r="C571" s="1"/>
      <c r="D571" s="2"/>
      <c r="E571" s="1"/>
      <c r="F571" s="2"/>
    </row>
    <row r="572" ht="14.25" customHeight="1">
      <c r="C572" s="1"/>
      <c r="D572" s="2"/>
      <c r="E572" s="1"/>
      <c r="F572" s="2"/>
    </row>
    <row r="573" ht="14.25" customHeight="1">
      <c r="C573" s="1"/>
      <c r="D573" s="2"/>
      <c r="E573" s="1"/>
      <c r="F573" s="2"/>
    </row>
    <row r="574" ht="14.25" customHeight="1">
      <c r="C574" s="1"/>
      <c r="D574" s="2"/>
      <c r="E574" s="1"/>
      <c r="F574" s="2"/>
    </row>
    <row r="575" ht="14.25" customHeight="1">
      <c r="C575" s="1"/>
      <c r="D575" s="2"/>
      <c r="E575" s="1"/>
      <c r="F575" s="2"/>
    </row>
    <row r="576" ht="14.25" customHeight="1">
      <c r="C576" s="1"/>
      <c r="D576" s="2"/>
      <c r="E576" s="1"/>
      <c r="F576" s="2"/>
    </row>
    <row r="577" ht="14.25" customHeight="1">
      <c r="C577" s="1"/>
      <c r="D577" s="2"/>
      <c r="E577" s="1"/>
      <c r="F577" s="2"/>
    </row>
    <row r="578" ht="14.25" customHeight="1">
      <c r="C578" s="1"/>
      <c r="D578" s="2"/>
      <c r="E578" s="1"/>
      <c r="F578" s="2"/>
    </row>
    <row r="579" ht="14.25" customHeight="1">
      <c r="C579" s="1"/>
      <c r="D579" s="2"/>
      <c r="E579" s="1"/>
      <c r="F579" s="2"/>
    </row>
    <row r="580" ht="14.25" customHeight="1">
      <c r="C580" s="1"/>
      <c r="D580" s="2"/>
      <c r="E580" s="1"/>
      <c r="F580" s="2"/>
    </row>
    <row r="581" ht="14.25" customHeight="1">
      <c r="C581" s="1"/>
      <c r="D581" s="2"/>
      <c r="E581" s="1"/>
      <c r="F581" s="2"/>
    </row>
    <row r="582" ht="14.25" customHeight="1">
      <c r="C582" s="1"/>
      <c r="D582" s="2"/>
      <c r="E582" s="1"/>
      <c r="F582" s="2"/>
    </row>
    <row r="583" ht="14.25" customHeight="1">
      <c r="C583" s="1"/>
      <c r="D583" s="2"/>
      <c r="E583" s="1"/>
      <c r="F583" s="2"/>
    </row>
    <row r="584" ht="14.25" customHeight="1">
      <c r="C584" s="1"/>
      <c r="D584" s="2"/>
      <c r="E584" s="1"/>
      <c r="F584" s="2"/>
    </row>
    <row r="585" ht="14.25" customHeight="1">
      <c r="C585" s="1"/>
      <c r="D585" s="2"/>
      <c r="E585" s="1"/>
      <c r="F585" s="2"/>
    </row>
    <row r="586" ht="14.25" customHeight="1">
      <c r="C586" s="1"/>
      <c r="D586" s="2"/>
      <c r="E586" s="1"/>
      <c r="F586" s="2"/>
    </row>
    <row r="587" ht="14.25" customHeight="1">
      <c r="C587" s="1"/>
      <c r="D587" s="2"/>
      <c r="E587" s="1"/>
      <c r="F587" s="2"/>
    </row>
    <row r="588" ht="14.25" customHeight="1">
      <c r="C588" s="1"/>
      <c r="D588" s="2"/>
      <c r="E588" s="1"/>
      <c r="F588" s="2"/>
    </row>
    <row r="589" ht="14.25" customHeight="1">
      <c r="C589" s="1"/>
      <c r="D589" s="2"/>
      <c r="E589" s="1"/>
      <c r="F589" s="2"/>
    </row>
    <row r="590" ht="14.25" customHeight="1">
      <c r="C590" s="1"/>
      <c r="D590" s="2"/>
      <c r="E590" s="1"/>
      <c r="F590" s="2"/>
    </row>
    <row r="591" ht="14.25" customHeight="1">
      <c r="C591" s="1"/>
      <c r="D591" s="2"/>
      <c r="E591" s="1"/>
      <c r="F591" s="2"/>
    </row>
    <row r="592" ht="14.25" customHeight="1">
      <c r="C592" s="1"/>
      <c r="D592" s="2"/>
      <c r="E592" s="1"/>
      <c r="F592" s="2"/>
    </row>
    <row r="593" ht="14.25" customHeight="1">
      <c r="C593" s="1"/>
      <c r="D593" s="2"/>
      <c r="E593" s="1"/>
      <c r="F593" s="2"/>
    </row>
    <row r="594" ht="14.25" customHeight="1">
      <c r="C594" s="1"/>
      <c r="D594" s="2"/>
      <c r="E594" s="1"/>
      <c r="F594" s="2"/>
    </row>
    <row r="595" ht="14.25" customHeight="1">
      <c r="C595" s="1"/>
      <c r="D595" s="2"/>
      <c r="E595" s="1"/>
      <c r="F595" s="2"/>
    </row>
    <row r="596" ht="14.25" customHeight="1">
      <c r="C596" s="1"/>
      <c r="D596" s="2"/>
      <c r="E596" s="1"/>
      <c r="F596" s="2"/>
    </row>
    <row r="597" ht="14.25" customHeight="1">
      <c r="C597" s="1"/>
      <c r="D597" s="2"/>
      <c r="E597" s="1"/>
      <c r="F597" s="2"/>
    </row>
    <row r="598" ht="14.25" customHeight="1">
      <c r="C598" s="1"/>
      <c r="D598" s="2"/>
      <c r="E598" s="1"/>
      <c r="F598" s="2"/>
    </row>
    <row r="599" ht="14.25" customHeight="1">
      <c r="C599" s="1"/>
      <c r="D599" s="2"/>
      <c r="E599" s="1"/>
      <c r="F599" s="2"/>
    </row>
    <row r="600" ht="14.25" customHeight="1">
      <c r="C600" s="1"/>
      <c r="D600" s="2"/>
      <c r="E600" s="1"/>
      <c r="F600" s="2"/>
    </row>
    <row r="601" ht="14.25" customHeight="1">
      <c r="C601" s="1"/>
      <c r="D601" s="2"/>
      <c r="E601" s="1"/>
      <c r="F601" s="2"/>
    </row>
    <row r="602" ht="14.25" customHeight="1">
      <c r="C602" s="1"/>
      <c r="D602" s="2"/>
      <c r="E602" s="1"/>
      <c r="F602" s="2"/>
    </row>
    <row r="603" ht="14.25" customHeight="1">
      <c r="C603" s="1"/>
      <c r="D603" s="2"/>
      <c r="E603" s="1"/>
      <c r="F603" s="2"/>
    </row>
    <row r="604" ht="14.25" customHeight="1">
      <c r="C604" s="1"/>
      <c r="D604" s="2"/>
      <c r="E604" s="1"/>
      <c r="F604" s="2"/>
    </row>
    <row r="605" ht="14.25" customHeight="1">
      <c r="C605" s="1"/>
      <c r="D605" s="2"/>
      <c r="E605" s="1"/>
      <c r="F605" s="2"/>
    </row>
    <row r="606" ht="14.25" customHeight="1">
      <c r="C606" s="1"/>
      <c r="D606" s="2"/>
      <c r="E606" s="1"/>
      <c r="F606" s="2"/>
    </row>
    <row r="607" ht="14.25" customHeight="1">
      <c r="C607" s="1"/>
      <c r="D607" s="2"/>
      <c r="E607" s="1"/>
      <c r="F607" s="2"/>
    </row>
    <row r="608" ht="14.25" customHeight="1">
      <c r="C608" s="1"/>
      <c r="D608" s="2"/>
      <c r="E608" s="1"/>
      <c r="F608" s="2"/>
    </row>
    <row r="609" ht="14.25" customHeight="1">
      <c r="C609" s="1"/>
      <c r="D609" s="2"/>
      <c r="E609" s="1"/>
      <c r="F609" s="2"/>
    </row>
    <row r="610" ht="14.25" customHeight="1">
      <c r="C610" s="1"/>
      <c r="D610" s="2"/>
      <c r="E610" s="1"/>
      <c r="F610" s="2"/>
    </row>
    <row r="611" ht="14.25" customHeight="1">
      <c r="C611" s="1"/>
      <c r="D611" s="2"/>
      <c r="E611" s="1"/>
      <c r="F611" s="2"/>
    </row>
    <row r="612" ht="14.25" customHeight="1">
      <c r="C612" s="1"/>
      <c r="D612" s="2"/>
      <c r="E612" s="1"/>
      <c r="F612" s="2"/>
    </row>
    <row r="613" ht="14.25" customHeight="1">
      <c r="C613" s="1"/>
      <c r="D613" s="2"/>
      <c r="E613" s="1"/>
      <c r="F613" s="2"/>
    </row>
    <row r="614" ht="14.25" customHeight="1">
      <c r="C614" s="1"/>
      <c r="D614" s="2"/>
      <c r="E614" s="1"/>
      <c r="F614" s="2"/>
    </row>
    <row r="615" ht="14.25" customHeight="1">
      <c r="C615" s="1"/>
      <c r="D615" s="2"/>
      <c r="E615" s="1"/>
      <c r="F615" s="2"/>
    </row>
    <row r="616" ht="14.25" customHeight="1">
      <c r="C616" s="1"/>
      <c r="D616" s="2"/>
      <c r="E616" s="1"/>
      <c r="F616" s="2"/>
    </row>
    <row r="617" ht="14.25" customHeight="1">
      <c r="C617" s="1"/>
      <c r="D617" s="2"/>
      <c r="E617" s="1"/>
      <c r="F617" s="2"/>
    </row>
    <row r="618" ht="14.25" customHeight="1">
      <c r="C618" s="1"/>
      <c r="D618" s="2"/>
      <c r="E618" s="1"/>
      <c r="F618" s="2"/>
    </row>
    <row r="619" ht="14.25" customHeight="1">
      <c r="C619" s="1"/>
      <c r="D619" s="2"/>
      <c r="E619" s="1"/>
      <c r="F619" s="2"/>
    </row>
    <row r="620" ht="14.25" customHeight="1">
      <c r="C620" s="1"/>
      <c r="D620" s="2"/>
      <c r="E620" s="1"/>
      <c r="F620" s="2"/>
    </row>
    <row r="621" ht="14.25" customHeight="1">
      <c r="C621" s="1"/>
      <c r="D621" s="2"/>
      <c r="E621" s="1"/>
      <c r="F621" s="2"/>
    </row>
    <row r="622" ht="14.25" customHeight="1">
      <c r="C622" s="1"/>
      <c r="D622" s="2"/>
      <c r="E622" s="1"/>
      <c r="F622" s="2"/>
    </row>
    <row r="623" ht="14.25" customHeight="1">
      <c r="C623" s="1"/>
      <c r="D623" s="2"/>
      <c r="E623" s="1"/>
      <c r="F623" s="2"/>
    </row>
    <row r="624" ht="14.25" customHeight="1">
      <c r="C624" s="1"/>
      <c r="D624" s="2"/>
      <c r="E624" s="1"/>
      <c r="F624" s="2"/>
    </row>
    <row r="625" ht="14.25" customHeight="1">
      <c r="C625" s="1"/>
      <c r="D625" s="2"/>
      <c r="E625" s="1"/>
      <c r="F625" s="2"/>
    </row>
    <row r="626" ht="14.25" customHeight="1">
      <c r="C626" s="1"/>
      <c r="D626" s="2"/>
      <c r="E626" s="1"/>
      <c r="F626" s="2"/>
    </row>
    <row r="627" ht="14.25" customHeight="1">
      <c r="C627" s="1"/>
      <c r="D627" s="2"/>
      <c r="E627" s="1"/>
      <c r="F627" s="2"/>
    </row>
    <row r="628" ht="14.25" customHeight="1">
      <c r="C628" s="1"/>
      <c r="D628" s="2"/>
      <c r="E628" s="1"/>
      <c r="F628" s="2"/>
    </row>
    <row r="629" ht="14.25" customHeight="1">
      <c r="C629" s="1"/>
      <c r="D629" s="2"/>
      <c r="E629" s="1"/>
      <c r="F629" s="2"/>
    </row>
    <row r="630" ht="14.25" customHeight="1">
      <c r="C630" s="1"/>
      <c r="D630" s="2"/>
      <c r="E630" s="1"/>
      <c r="F630" s="2"/>
    </row>
    <row r="631" ht="14.25" customHeight="1">
      <c r="C631" s="1"/>
      <c r="D631" s="2"/>
      <c r="E631" s="1"/>
      <c r="F631" s="2"/>
    </row>
    <row r="632" ht="14.25" customHeight="1">
      <c r="C632" s="1"/>
      <c r="D632" s="2"/>
      <c r="E632" s="1"/>
      <c r="F632" s="2"/>
    </row>
    <row r="633" ht="14.25" customHeight="1">
      <c r="C633" s="1"/>
      <c r="D633" s="2"/>
      <c r="E633" s="1"/>
      <c r="F633" s="2"/>
    </row>
    <row r="634" ht="14.25" customHeight="1">
      <c r="C634" s="1"/>
      <c r="D634" s="2"/>
      <c r="E634" s="1"/>
      <c r="F634" s="2"/>
    </row>
    <row r="635" ht="14.25" customHeight="1">
      <c r="C635" s="1"/>
      <c r="D635" s="2"/>
      <c r="E635" s="1"/>
      <c r="F635" s="2"/>
    </row>
    <row r="636" ht="14.25" customHeight="1">
      <c r="C636" s="1"/>
      <c r="D636" s="2"/>
      <c r="E636" s="1"/>
      <c r="F636" s="2"/>
    </row>
    <row r="637" ht="14.25" customHeight="1">
      <c r="C637" s="1"/>
      <c r="D637" s="2"/>
      <c r="E637" s="1"/>
      <c r="F637" s="2"/>
    </row>
    <row r="638" ht="14.25" customHeight="1">
      <c r="C638" s="1"/>
      <c r="D638" s="2"/>
      <c r="E638" s="1"/>
      <c r="F638" s="2"/>
    </row>
    <row r="639" ht="14.25" customHeight="1">
      <c r="C639" s="1"/>
      <c r="D639" s="2"/>
      <c r="E639" s="1"/>
      <c r="F639" s="2"/>
    </row>
    <row r="640" ht="14.25" customHeight="1">
      <c r="C640" s="1"/>
      <c r="D640" s="2"/>
      <c r="E640" s="1"/>
      <c r="F640" s="2"/>
    </row>
    <row r="641" ht="14.25" customHeight="1">
      <c r="C641" s="1"/>
      <c r="D641" s="2"/>
      <c r="E641" s="1"/>
      <c r="F641" s="2"/>
    </row>
    <row r="642" ht="14.25" customHeight="1">
      <c r="C642" s="1"/>
      <c r="D642" s="2"/>
      <c r="E642" s="1"/>
      <c r="F642" s="2"/>
    </row>
    <row r="643" ht="14.25" customHeight="1">
      <c r="C643" s="1"/>
      <c r="D643" s="2"/>
      <c r="E643" s="1"/>
      <c r="F643" s="2"/>
    </row>
    <row r="644" ht="14.25" customHeight="1">
      <c r="C644" s="1"/>
      <c r="D644" s="2"/>
      <c r="E644" s="1"/>
      <c r="F644" s="2"/>
    </row>
    <row r="645" ht="14.25" customHeight="1">
      <c r="C645" s="1"/>
      <c r="D645" s="2"/>
      <c r="E645" s="1"/>
      <c r="F645" s="2"/>
    </row>
    <row r="646" ht="14.25" customHeight="1">
      <c r="C646" s="1"/>
      <c r="D646" s="2"/>
      <c r="E646" s="1"/>
      <c r="F646" s="2"/>
    </row>
    <row r="647" ht="14.25" customHeight="1">
      <c r="C647" s="1"/>
      <c r="D647" s="2"/>
      <c r="E647" s="1"/>
      <c r="F647" s="2"/>
    </row>
    <row r="648" ht="14.25" customHeight="1">
      <c r="C648" s="1"/>
      <c r="D648" s="2"/>
      <c r="E648" s="1"/>
      <c r="F648" s="2"/>
    </row>
    <row r="649" ht="14.25" customHeight="1">
      <c r="C649" s="1"/>
      <c r="D649" s="2"/>
      <c r="E649" s="1"/>
      <c r="F649" s="2"/>
    </row>
    <row r="650" ht="14.25" customHeight="1">
      <c r="C650" s="1"/>
      <c r="D650" s="2"/>
      <c r="E650" s="1"/>
      <c r="F650" s="2"/>
    </row>
    <row r="651" ht="14.25" customHeight="1">
      <c r="C651" s="1"/>
      <c r="D651" s="2"/>
      <c r="E651" s="1"/>
      <c r="F651" s="2"/>
    </row>
    <row r="652" ht="14.25" customHeight="1">
      <c r="C652" s="1"/>
      <c r="D652" s="2"/>
      <c r="E652" s="1"/>
      <c r="F652" s="2"/>
    </row>
    <row r="653" ht="14.25" customHeight="1">
      <c r="C653" s="1"/>
      <c r="D653" s="2"/>
      <c r="E653" s="1"/>
      <c r="F653" s="2"/>
    </row>
    <row r="654" ht="14.25" customHeight="1">
      <c r="C654" s="1"/>
      <c r="D654" s="2"/>
      <c r="E654" s="1"/>
      <c r="F654" s="2"/>
    </row>
    <row r="655" ht="14.25" customHeight="1">
      <c r="C655" s="1"/>
      <c r="D655" s="2"/>
      <c r="E655" s="1"/>
      <c r="F655" s="2"/>
    </row>
    <row r="656" ht="14.25" customHeight="1">
      <c r="C656" s="1"/>
      <c r="D656" s="2"/>
      <c r="E656" s="1"/>
      <c r="F656" s="2"/>
    </row>
    <row r="657" ht="14.25" customHeight="1">
      <c r="C657" s="1"/>
      <c r="D657" s="2"/>
      <c r="E657" s="1"/>
      <c r="F657" s="2"/>
    </row>
    <row r="658" ht="14.25" customHeight="1">
      <c r="C658" s="1"/>
      <c r="D658" s="2"/>
      <c r="E658" s="1"/>
      <c r="F658" s="2"/>
    </row>
    <row r="659" ht="14.25" customHeight="1">
      <c r="C659" s="1"/>
      <c r="D659" s="2"/>
      <c r="E659" s="1"/>
      <c r="F659" s="2"/>
    </row>
    <row r="660" ht="14.25" customHeight="1">
      <c r="C660" s="1"/>
      <c r="D660" s="2"/>
      <c r="E660" s="1"/>
      <c r="F660" s="2"/>
    </row>
    <row r="661" ht="14.25" customHeight="1">
      <c r="C661" s="1"/>
      <c r="D661" s="2"/>
      <c r="E661" s="1"/>
      <c r="F661" s="2"/>
    </row>
    <row r="662" ht="14.25" customHeight="1">
      <c r="C662" s="1"/>
      <c r="D662" s="2"/>
      <c r="E662" s="1"/>
      <c r="F662" s="2"/>
    </row>
    <row r="663" ht="14.25" customHeight="1">
      <c r="C663" s="1"/>
      <c r="D663" s="2"/>
      <c r="E663" s="1"/>
      <c r="F663" s="2"/>
    </row>
    <row r="664" ht="14.25" customHeight="1">
      <c r="C664" s="1"/>
      <c r="D664" s="2"/>
      <c r="E664" s="1"/>
      <c r="F664" s="2"/>
    </row>
    <row r="665" ht="14.25" customHeight="1">
      <c r="C665" s="1"/>
      <c r="D665" s="2"/>
      <c r="E665" s="1"/>
      <c r="F665" s="2"/>
    </row>
    <row r="666" ht="14.25" customHeight="1">
      <c r="C666" s="1"/>
      <c r="D666" s="2"/>
      <c r="E666" s="1"/>
      <c r="F666" s="2"/>
    </row>
    <row r="667" ht="14.25" customHeight="1">
      <c r="C667" s="1"/>
      <c r="D667" s="2"/>
      <c r="E667" s="1"/>
      <c r="F667" s="2"/>
    </row>
    <row r="668" ht="14.25" customHeight="1">
      <c r="C668" s="1"/>
      <c r="D668" s="2"/>
      <c r="E668" s="1"/>
      <c r="F668" s="2"/>
    </row>
    <row r="669" ht="14.25" customHeight="1">
      <c r="C669" s="1"/>
      <c r="D669" s="2"/>
      <c r="E669" s="1"/>
      <c r="F669" s="2"/>
    </row>
    <row r="670" ht="14.25" customHeight="1">
      <c r="C670" s="1"/>
      <c r="D670" s="2"/>
      <c r="E670" s="1"/>
      <c r="F670" s="2"/>
    </row>
    <row r="671" ht="14.25" customHeight="1">
      <c r="C671" s="1"/>
      <c r="D671" s="2"/>
      <c r="E671" s="1"/>
      <c r="F671" s="2"/>
    </row>
    <row r="672" ht="14.25" customHeight="1">
      <c r="C672" s="1"/>
      <c r="D672" s="2"/>
      <c r="E672" s="1"/>
      <c r="F672" s="2"/>
    </row>
    <row r="673" ht="14.25" customHeight="1">
      <c r="C673" s="1"/>
      <c r="D673" s="2"/>
      <c r="E673" s="1"/>
      <c r="F673" s="2"/>
    </row>
    <row r="674" ht="14.25" customHeight="1">
      <c r="C674" s="1"/>
      <c r="D674" s="2"/>
      <c r="E674" s="1"/>
      <c r="F674" s="2"/>
    </row>
    <row r="675" ht="14.25" customHeight="1">
      <c r="C675" s="1"/>
      <c r="D675" s="2"/>
      <c r="E675" s="1"/>
      <c r="F675" s="2"/>
    </row>
    <row r="676" ht="14.25" customHeight="1">
      <c r="C676" s="1"/>
      <c r="D676" s="2"/>
      <c r="E676" s="1"/>
      <c r="F676" s="2"/>
    </row>
    <row r="677" ht="14.25" customHeight="1">
      <c r="C677" s="1"/>
      <c r="D677" s="2"/>
      <c r="E677" s="1"/>
      <c r="F677" s="2"/>
    </row>
    <row r="678" ht="14.25" customHeight="1">
      <c r="C678" s="1"/>
      <c r="D678" s="2"/>
      <c r="E678" s="1"/>
      <c r="F678" s="2"/>
    </row>
    <row r="679" ht="14.25" customHeight="1">
      <c r="C679" s="1"/>
      <c r="D679" s="2"/>
      <c r="E679" s="1"/>
      <c r="F679" s="2"/>
    </row>
    <row r="680" ht="14.25" customHeight="1">
      <c r="C680" s="1"/>
      <c r="D680" s="2"/>
      <c r="E680" s="1"/>
      <c r="F680" s="2"/>
    </row>
    <row r="681" ht="14.25" customHeight="1">
      <c r="C681" s="1"/>
      <c r="D681" s="2"/>
      <c r="E681" s="1"/>
      <c r="F681" s="2"/>
    </row>
    <row r="682" ht="14.25" customHeight="1">
      <c r="C682" s="1"/>
      <c r="D682" s="2"/>
      <c r="E682" s="1"/>
      <c r="F682" s="2"/>
    </row>
    <row r="683" ht="14.25" customHeight="1">
      <c r="C683" s="1"/>
      <c r="D683" s="2"/>
      <c r="E683" s="1"/>
      <c r="F683" s="2"/>
    </row>
    <row r="684" ht="14.25" customHeight="1">
      <c r="C684" s="1"/>
      <c r="D684" s="2"/>
      <c r="E684" s="1"/>
      <c r="F684" s="2"/>
    </row>
    <row r="685" ht="14.25" customHeight="1">
      <c r="C685" s="1"/>
      <c r="D685" s="2"/>
      <c r="E685" s="1"/>
      <c r="F685" s="2"/>
    </row>
    <row r="686" ht="14.25" customHeight="1">
      <c r="C686" s="1"/>
      <c r="D686" s="2"/>
      <c r="E686" s="1"/>
      <c r="F686" s="2"/>
    </row>
    <row r="687" ht="14.25" customHeight="1">
      <c r="C687" s="1"/>
      <c r="D687" s="2"/>
      <c r="E687" s="1"/>
      <c r="F687" s="2"/>
    </row>
    <row r="688" ht="14.25" customHeight="1">
      <c r="C688" s="1"/>
      <c r="D688" s="2"/>
      <c r="E688" s="1"/>
      <c r="F688" s="2"/>
    </row>
    <row r="689" ht="14.25" customHeight="1">
      <c r="C689" s="1"/>
      <c r="D689" s="2"/>
      <c r="E689" s="1"/>
      <c r="F689" s="2"/>
    </row>
    <row r="690" ht="14.25" customHeight="1">
      <c r="C690" s="1"/>
      <c r="D690" s="2"/>
      <c r="E690" s="1"/>
      <c r="F690" s="2"/>
    </row>
    <row r="691" ht="14.25" customHeight="1">
      <c r="C691" s="1"/>
      <c r="D691" s="2"/>
      <c r="E691" s="1"/>
      <c r="F691" s="2"/>
    </row>
    <row r="692" ht="14.25" customHeight="1">
      <c r="C692" s="1"/>
      <c r="D692" s="2"/>
      <c r="E692" s="1"/>
      <c r="F692" s="2"/>
    </row>
    <row r="693" ht="14.25" customHeight="1">
      <c r="C693" s="1"/>
      <c r="D693" s="2"/>
      <c r="E693" s="1"/>
      <c r="F693" s="2"/>
    </row>
    <row r="694" ht="14.25" customHeight="1">
      <c r="C694" s="1"/>
      <c r="D694" s="2"/>
      <c r="E694" s="1"/>
      <c r="F694" s="2"/>
    </row>
    <row r="695" ht="14.25" customHeight="1">
      <c r="C695" s="1"/>
      <c r="D695" s="2"/>
      <c r="E695" s="1"/>
      <c r="F695" s="2"/>
    </row>
    <row r="696" ht="14.25" customHeight="1">
      <c r="C696" s="1"/>
      <c r="D696" s="2"/>
      <c r="E696" s="1"/>
      <c r="F696" s="2"/>
    </row>
    <row r="697" ht="14.25" customHeight="1">
      <c r="C697" s="1"/>
      <c r="D697" s="2"/>
      <c r="E697" s="1"/>
      <c r="F697" s="2"/>
    </row>
    <row r="698" ht="14.25" customHeight="1">
      <c r="C698" s="1"/>
      <c r="D698" s="2"/>
      <c r="E698" s="1"/>
      <c r="F698" s="2"/>
    </row>
    <row r="699" ht="14.25" customHeight="1">
      <c r="C699" s="1"/>
      <c r="D699" s="2"/>
      <c r="E699" s="1"/>
      <c r="F699" s="2"/>
    </row>
    <row r="700" ht="14.25" customHeight="1">
      <c r="C700" s="1"/>
      <c r="D700" s="2"/>
      <c r="E700" s="1"/>
      <c r="F700" s="2"/>
    </row>
    <row r="701" ht="14.25" customHeight="1">
      <c r="C701" s="1"/>
      <c r="D701" s="2"/>
      <c r="E701" s="1"/>
      <c r="F701" s="2"/>
    </row>
    <row r="702" ht="14.25" customHeight="1">
      <c r="C702" s="1"/>
      <c r="D702" s="2"/>
      <c r="E702" s="1"/>
      <c r="F702" s="2"/>
    </row>
    <row r="703" ht="14.25" customHeight="1">
      <c r="C703" s="1"/>
      <c r="D703" s="2"/>
      <c r="E703" s="1"/>
      <c r="F703" s="2"/>
    </row>
    <row r="704" ht="14.25" customHeight="1">
      <c r="C704" s="1"/>
      <c r="D704" s="2"/>
      <c r="E704" s="1"/>
      <c r="F704" s="2"/>
    </row>
    <row r="705" ht="14.25" customHeight="1">
      <c r="C705" s="1"/>
      <c r="D705" s="2"/>
      <c r="E705" s="1"/>
      <c r="F705" s="2"/>
    </row>
    <row r="706" ht="14.25" customHeight="1">
      <c r="C706" s="1"/>
      <c r="D706" s="2"/>
      <c r="E706" s="1"/>
      <c r="F706" s="2"/>
    </row>
    <row r="707" ht="14.25" customHeight="1">
      <c r="C707" s="1"/>
      <c r="D707" s="2"/>
      <c r="E707" s="1"/>
      <c r="F707" s="2"/>
    </row>
    <row r="708" ht="14.25" customHeight="1">
      <c r="C708" s="1"/>
      <c r="D708" s="2"/>
      <c r="E708" s="1"/>
      <c r="F708" s="2"/>
    </row>
    <row r="709" ht="14.25" customHeight="1">
      <c r="C709" s="1"/>
      <c r="D709" s="2"/>
      <c r="E709" s="1"/>
      <c r="F709" s="2"/>
    </row>
    <row r="710" ht="14.25" customHeight="1">
      <c r="C710" s="1"/>
      <c r="D710" s="2"/>
      <c r="E710" s="1"/>
      <c r="F710" s="2"/>
    </row>
    <row r="711" ht="14.25" customHeight="1">
      <c r="C711" s="1"/>
      <c r="D711" s="2"/>
      <c r="E711" s="1"/>
      <c r="F711" s="2"/>
    </row>
    <row r="712" ht="14.25" customHeight="1">
      <c r="C712" s="1"/>
      <c r="D712" s="2"/>
      <c r="E712" s="1"/>
      <c r="F712" s="2"/>
    </row>
    <row r="713" ht="14.25" customHeight="1">
      <c r="C713" s="1"/>
      <c r="D713" s="2"/>
      <c r="E713" s="1"/>
      <c r="F713" s="2"/>
    </row>
    <row r="714" ht="14.25" customHeight="1">
      <c r="C714" s="1"/>
      <c r="D714" s="2"/>
      <c r="E714" s="1"/>
      <c r="F714" s="2"/>
    </row>
    <row r="715" ht="14.25" customHeight="1">
      <c r="C715" s="1"/>
      <c r="D715" s="2"/>
      <c r="E715" s="1"/>
      <c r="F715" s="2"/>
    </row>
    <row r="716" ht="14.25" customHeight="1">
      <c r="C716" s="1"/>
      <c r="D716" s="2"/>
      <c r="E716" s="1"/>
      <c r="F716" s="2"/>
    </row>
    <row r="717" ht="14.25" customHeight="1">
      <c r="C717" s="1"/>
      <c r="D717" s="2"/>
      <c r="E717" s="1"/>
      <c r="F717" s="2"/>
    </row>
    <row r="718" ht="14.25" customHeight="1">
      <c r="C718" s="1"/>
      <c r="D718" s="2"/>
      <c r="E718" s="1"/>
      <c r="F718" s="2"/>
    </row>
    <row r="719" ht="14.25" customHeight="1">
      <c r="C719" s="1"/>
      <c r="D719" s="2"/>
      <c r="E719" s="1"/>
      <c r="F719" s="2"/>
    </row>
    <row r="720" ht="14.25" customHeight="1">
      <c r="C720" s="1"/>
      <c r="D720" s="2"/>
      <c r="E720" s="1"/>
      <c r="F720" s="2"/>
    </row>
    <row r="721" ht="14.25" customHeight="1">
      <c r="C721" s="1"/>
      <c r="D721" s="2"/>
      <c r="E721" s="1"/>
      <c r="F721" s="2"/>
    </row>
    <row r="722" ht="14.25" customHeight="1">
      <c r="C722" s="1"/>
      <c r="D722" s="2"/>
      <c r="E722" s="1"/>
      <c r="F722" s="2"/>
    </row>
    <row r="723" ht="14.25" customHeight="1">
      <c r="C723" s="1"/>
      <c r="D723" s="2"/>
      <c r="E723" s="1"/>
      <c r="F723" s="2"/>
    </row>
    <row r="724" ht="14.25" customHeight="1">
      <c r="C724" s="1"/>
      <c r="D724" s="2"/>
      <c r="E724" s="1"/>
      <c r="F724" s="2"/>
    </row>
    <row r="725" ht="14.25" customHeight="1">
      <c r="C725" s="1"/>
      <c r="D725" s="2"/>
      <c r="E725" s="1"/>
      <c r="F725" s="2"/>
    </row>
    <row r="726" ht="14.25" customHeight="1">
      <c r="C726" s="1"/>
      <c r="D726" s="2"/>
      <c r="E726" s="1"/>
      <c r="F726" s="2"/>
    </row>
    <row r="727" ht="14.25" customHeight="1">
      <c r="C727" s="1"/>
      <c r="D727" s="2"/>
      <c r="E727" s="1"/>
      <c r="F727" s="2"/>
    </row>
    <row r="728" ht="14.25" customHeight="1">
      <c r="C728" s="1"/>
      <c r="D728" s="2"/>
      <c r="E728" s="1"/>
      <c r="F728" s="2"/>
    </row>
    <row r="729" ht="14.25" customHeight="1">
      <c r="C729" s="1"/>
      <c r="D729" s="2"/>
      <c r="E729" s="1"/>
      <c r="F729" s="2"/>
    </row>
    <row r="730" ht="14.25" customHeight="1">
      <c r="C730" s="1"/>
      <c r="D730" s="2"/>
      <c r="E730" s="1"/>
      <c r="F730" s="2"/>
    </row>
    <row r="731" ht="14.25" customHeight="1">
      <c r="C731" s="1"/>
      <c r="D731" s="2"/>
      <c r="E731" s="1"/>
      <c r="F731" s="2"/>
    </row>
    <row r="732" ht="14.25" customHeight="1">
      <c r="C732" s="1"/>
      <c r="D732" s="2"/>
      <c r="E732" s="1"/>
      <c r="F732" s="2"/>
    </row>
    <row r="733" ht="14.25" customHeight="1">
      <c r="C733" s="1"/>
      <c r="D733" s="2"/>
      <c r="E733" s="1"/>
      <c r="F733" s="2"/>
    </row>
    <row r="734" ht="14.25" customHeight="1">
      <c r="C734" s="1"/>
      <c r="D734" s="2"/>
      <c r="E734" s="1"/>
      <c r="F734" s="2"/>
    </row>
    <row r="735" ht="14.25" customHeight="1">
      <c r="C735" s="1"/>
      <c r="D735" s="2"/>
      <c r="E735" s="1"/>
      <c r="F735" s="2"/>
    </row>
    <row r="736" ht="14.25" customHeight="1">
      <c r="C736" s="1"/>
      <c r="D736" s="2"/>
      <c r="E736" s="1"/>
      <c r="F736" s="2"/>
    </row>
    <row r="737" ht="14.25" customHeight="1">
      <c r="C737" s="1"/>
      <c r="D737" s="2"/>
      <c r="E737" s="1"/>
      <c r="F737" s="2"/>
    </row>
    <row r="738" ht="14.25" customHeight="1">
      <c r="C738" s="1"/>
      <c r="D738" s="2"/>
      <c r="E738" s="1"/>
      <c r="F738" s="2"/>
    </row>
    <row r="739" ht="14.25" customHeight="1">
      <c r="C739" s="1"/>
      <c r="D739" s="2"/>
      <c r="E739" s="1"/>
      <c r="F739" s="2"/>
    </row>
    <row r="740" ht="14.25" customHeight="1">
      <c r="C740" s="1"/>
      <c r="D740" s="2"/>
      <c r="E740" s="1"/>
      <c r="F740" s="2"/>
    </row>
    <row r="741" ht="14.25" customHeight="1">
      <c r="C741" s="1"/>
      <c r="D741" s="2"/>
      <c r="E741" s="1"/>
      <c r="F741" s="2"/>
    </row>
    <row r="742" ht="14.25" customHeight="1">
      <c r="C742" s="1"/>
      <c r="D742" s="2"/>
      <c r="E742" s="1"/>
      <c r="F742" s="2"/>
    </row>
    <row r="743" ht="14.25" customHeight="1">
      <c r="C743" s="1"/>
      <c r="D743" s="2"/>
      <c r="E743" s="1"/>
      <c r="F743" s="2"/>
    </row>
    <row r="744" ht="14.25" customHeight="1">
      <c r="C744" s="1"/>
      <c r="D744" s="2"/>
      <c r="E744" s="1"/>
      <c r="F744" s="2"/>
    </row>
    <row r="745" ht="14.25" customHeight="1">
      <c r="C745" s="1"/>
      <c r="D745" s="2"/>
      <c r="E745" s="1"/>
      <c r="F745" s="2"/>
    </row>
    <row r="746" ht="14.25" customHeight="1">
      <c r="C746" s="1"/>
      <c r="D746" s="2"/>
      <c r="E746" s="1"/>
      <c r="F746" s="2"/>
    </row>
    <row r="747" ht="14.25" customHeight="1">
      <c r="C747" s="1"/>
      <c r="D747" s="2"/>
      <c r="E747" s="1"/>
      <c r="F747" s="2"/>
    </row>
    <row r="748" ht="14.25" customHeight="1">
      <c r="C748" s="1"/>
      <c r="D748" s="2"/>
      <c r="E748" s="1"/>
      <c r="F748" s="2"/>
    </row>
    <row r="749" ht="14.25" customHeight="1">
      <c r="C749" s="1"/>
      <c r="D749" s="2"/>
      <c r="E749" s="1"/>
      <c r="F749" s="2"/>
    </row>
    <row r="750" ht="14.25" customHeight="1">
      <c r="C750" s="1"/>
      <c r="D750" s="2"/>
      <c r="E750" s="1"/>
      <c r="F750" s="2"/>
    </row>
    <row r="751" ht="14.25" customHeight="1">
      <c r="C751" s="1"/>
      <c r="D751" s="2"/>
      <c r="E751" s="1"/>
      <c r="F751" s="2"/>
    </row>
    <row r="752" ht="14.25" customHeight="1">
      <c r="C752" s="1"/>
      <c r="D752" s="2"/>
      <c r="E752" s="1"/>
      <c r="F752" s="2"/>
    </row>
    <row r="753" ht="14.25" customHeight="1">
      <c r="C753" s="1"/>
      <c r="D753" s="2"/>
      <c r="E753" s="1"/>
      <c r="F753" s="2"/>
    </row>
    <row r="754" ht="14.25" customHeight="1">
      <c r="C754" s="1"/>
      <c r="D754" s="2"/>
      <c r="E754" s="1"/>
      <c r="F754" s="2"/>
    </row>
    <row r="755" ht="14.25" customHeight="1">
      <c r="C755" s="1"/>
      <c r="D755" s="2"/>
      <c r="E755" s="1"/>
      <c r="F755" s="2"/>
    </row>
    <row r="756" ht="14.25" customHeight="1">
      <c r="C756" s="1"/>
      <c r="D756" s="2"/>
      <c r="E756" s="1"/>
      <c r="F756" s="2"/>
    </row>
    <row r="757" ht="14.25" customHeight="1">
      <c r="C757" s="1"/>
      <c r="D757" s="2"/>
      <c r="E757" s="1"/>
      <c r="F757" s="2"/>
    </row>
    <row r="758" ht="14.25" customHeight="1">
      <c r="C758" s="1"/>
      <c r="D758" s="2"/>
      <c r="E758" s="1"/>
      <c r="F758" s="2"/>
    </row>
    <row r="759" ht="14.25" customHeight="1">
      <c r="C759" s="1"/>
      <c r="D759" s="2"/>
      <c r="E759" s="1"/>
      <c r="F759" s="2"/>
    </row>
    <row r="760" ht="14.25" customHeight="1">
      <c r="C760" s="1"/>
      <c r="D760" s="2"/>
      <c r="E760" s="1"/>
      <c r="F760" s="2"/>
    </row>
    <row r="761" ht="14.25" customHeight="1">
      <c r="C761" s="1"/>
      <c r="D761" s="2"/>
      <c r="E761" s="1"/>
      <c r="F761" s="2"/>
    </row>
    <row r="762" ht="14.25" customHeight="1">
      <c r="C762" s="1"/>
      <c r="D762" s="2"/>
      <c r="E762" s="1"/>
      <c r="F762" s="2"/>
    </row>
    <row r="763" ht="14.25" customHeight="1">
      <c r="C763" s="1"/>
      <c r="D763" s="2"/>
      <c r="E763" s="1"/>
      <c r="F763" s="2"/>
    </row>
    <row r="764" ht="14.25" customHeight="1">
      <c r="C764" s="1"/>
      <c r="D764" s="2"/>
      <c r="E764" s="1"/>
      <c r="F764" s="2"/>
    </row>
    <row r="765" ht="14.25" customHeight="1">
      <c r="C765" s="1"/>
      <c r="D765" s="2"/>
      <c r="E765" s="1"/>
      <c r="F765" s="2"/>
    </row>
    <row r="766" ht="14.25" customHeight="1">
      <c r="C766" s="1"/>
      <c r="D766" s="2"/>
      <c r="E766" s="1"/>
      <c r="F766" s="2"/>
    </row>
    <row r="767" ht="14.25" customHeight="1">
      <c r="C767" s="1"/>
      <c r="D767" s="2"/>
      <c r="E767" s="1"/>
      <c r="F767" s="2"/>
    </row>
    <row r="768" ht="14.25" customHeight="1">
      <c r="C768" s="1"/>
      <c r="D768" s="2"/>
      <c r="E768" s="1"/>
      <c r="F768" s="2"/>
    </row>
    <row r="769" ht="14.25" customHeight="1">
      <c r="C769" s="1"/>
      <c r="D769" s="2"/>
      <c r="E769" s="1"/>
      <c r="F769" s="2"/>
    </row>
    <row r="770" ht="14.25" customHeight="1">
      <c r="C770" s="1"/>
      <c r="D770" s="2"/>
      <c r="E770" s="1"/>
      <c r="F770" s="2"/>
    </row>
    <row r="771" ht="14.25" customHeight="1">
      <c r="C771" s="1"/>
      <c r="D771" s="2"/>
      <c r="E771" s="1"/>
      <c r="F771" s="2"/>
    </row>
    <row r="772" ht="14.25" customHeight="1">
      <c r="C772" s="1"/>
      <c r="D772" s="2"/>
      <c r="E772" s="1"/>
      <c r="F772" s="2"/>
    </row>
    <row r="773" ht="14.25" customHeight="1">
      <c r="C773" s="1"/>
      <c r="D773" s="2"/>
      <c r="E773" s="1"/>
      <c r="F773" s="2"/>
    </row>
    <row r="774" ht="14.25" customHeight="1">
      <c r="C774" s="1"/>
      <c r="D774" s="2"/>
      <c r="E774" s="1"/>
      <c r="F774" s="2"/>
    </row>
    <row r="775" ht="14.25" customHeight="1">
      <c r="C775" s="1"/>
      <c r="D775" s="2"/>
      <c r="E775" s="1"/>
      <c r="F775" s="2"/>
    </row>
    <row r="776" ht="14.25" customHeight="1">
      <c r="C776" s="1"/>
      <c r="D776" s="2"/>
      <c r="E776" s="1"/>
      <c r="F776" s="2"/>
    </row>
    <row r="777" ht="14.25" customHeight="1">
      <c r="C777" s="1"/>
      <c r="D777" s="2"/>
      <c r="E777" s="1"/>
      <c r="F777" s="2"/>
    </row>
    <row r="778" ht="14.25" customHeight="1">
      <c r="C778" s="1"/>
      <c r="D778" s="2"/>
      <c r="E778" s="1"/>
      <c r="F778" s="2"/>
    </row>
    <row r="779" ht="14.25" customHeight="1">
      <c r="C779" s="1"/>
      <c r="D779" s="2"/>
      <c r="E779" s="1"/>
      <c r="F779" s="2"/>
    </row>
    <row r="780" ht="14.25" customHeight="1">
      <c r="C780" s="1"/>
      <c r="D780" s="2"/>
      <c r="E780" s="1"/>
      <c r="F780" s="2"/>
    </row>
    <row r="781" ht="14.25" customHeight="1">
      <c r="C781" s="1"/>
      <c r="D781" s="2"/>
      <c r="E781" s="1"/>
      <c r="F781" s="2"/>
    </row>
    <row r="782" ht="14.25" customHeight="1">
      <c r="C782" s="1"/>
      <c r="D782" s="2"/>
      <c r="E782" s="1"/>
      <c r="F782" s="2"/>
    </row>
    <row r="783" ht="14.25" customHeight="1">
      <c r="C783" s="1"/>
      <c r="D783" s="2"/>
      <c r="E783" s="1"/>
      <c r="F783" s="2"/>
    </row>
    <row r="784" ht="14.25" customHeight="1">
      <c r="C784" s="1"/>
      <c r="D784" s="2"/>
      <c r="E784" s="1"/>
      <c r="F784" s="2"/>
    </row>
    <row r="785" ht="14.25" customHeight="1">
      <c r="C785" s="1"/>
      <c r="D785" s="2"/>
      <c r="E785" s="1"/>
      <c r="F785" s="2"/>
    </row>
    <row r="786" ht="14.25" customHeight="1">
      <c r="C786" s="1"/>
      <c r="D786" s="2"/>
      <c r="E786" s="1"/>
      <c r="F786" s="2"/>
    </row>
    <row r="787" ht="14.25" customHeight="1">
      <c r="C787" s="1"/>
      <c r="D787" s="2"/>
      <c r="E787" s="1"/>
      <c r="F787" s="2"/>
    </row>
    <row r="788" ht="14.25" customHeight="1">
      <c r="C788" s="1"/>
      <c r="D788" s="2"/>
      <c r="E788" s="1"/>
      <c r="F788" s="2"/>
    </row>
    <row r="789" ht="14.25" customHeight="1">
      <c r="C789" s="1"/>
      <c r="D789" s="2"/>
      <c r="E789" s="1"/>
      <c r="F789" s="2"/>
    </row>
    <row r="790" ht="14.25" customHeight="1">
      <c r="C790" s="1"/>
      <c r="D790" s="2"/>
      <c r="E790" s="1"/>
      <c r="F790" s="2"/>
    </row>
    <row r="791" ht="14.25" customHeight="1">
      <c r="C791" s="1"/>
      <c r="D791" s="2"/>
      <c r="E791" s="1"/>
      <c r="F791" s="2"/>
    </row>
    <row r="792" ht="14.25" customHeight="1">
      <c r="C792" s="1"/>
      <c r="D792" s="2"/>
      <c r="E792" s="1"/>
      <c r="F792" s="2"/>
    </row>
    <row r="793" ht="14.25" customHeight="1">
      <c r="C793" s="1"/>
      <c r="D793" s="2"/>
      <c r="E793" s="1"/>
      <c r="F793" s="2"/>
    </row>
    <row r="794" ht="14.25" customHeight="1">
      <c r="C794" s="1"/>
      <c r="D794" s="2"/>
      <c r="E794" s="1"/>
      <c r="F794" s="2"/>
    </row>
    <row r="795" ht="14.25" customHeight="1">
      <c r="C795" s="1"/>
      <c r="D795" s="2"/>
      <c r="E795" s="1"/>
      <c r="F795" s="2"/>
    </row>
    <row r="796" ht="14.25" customHeight="1">
      <c r="C796" s="1"/>
      <c r="D796" s="2"/>
      <c r="E796" s="1"/>
      <c r="F796" s="2"/>
    </row>
    <row r="797" ht="14.25" customHeight="1">
      <c r="C797" s="1"/>
      <c r="D797" s="2"/>
      <c r="E797" s="1"/>
      <c r="F797" s="2"/>
    </row>
    <row r="798" ht="14.25" customHeight="1">
      <c r="C798" s="1"/>
      <c r="D798" s="2"/>
      <c r="E798" s="1"/>
      <c r="F798" s="2"/>
    </row>
    <row r="799" ht="14.25" customHeight="1">
      <c r="C799" s="1"/>
      <c r="D799" s="2"/>
      <c r="E799" s="1"/>
      <c r="F799" s="2"/>
    </row>
    <row r="800" ht="14.25" customHeight="1">
      <c r="C800" s="1"/>
      <c r="D800" s="2"/>
      <c r="E800" s="1"/>
      <c r="F800" s="2"/>
    </row>
    <row r="801" ht="14.25" customHeight="1">
      <c r="C801" s="1"/>
      <c r="D801" s="2"/>
      <c r="E801" s="1"/>
      <c r="F801" s="2"/>
    </row>
    <row r="802" ht="14.25" customHeight="1">
      <c r="C802" s="1"/>
      <c r="D802" s="2"/>
      <c r="E802" s="1"/>
      <c r="F802" s="2"/>
    </row>
    <row r="803" ht="14.25" customHeight="1">
      <c r="C803" s="1"/>
      <c r="D803" s="2"/>
      <c r="E803" s="1"/>
      <c r="F803" s="2"/>
    </row>
    <row r="804" ht="14.25" customHeight="1">
      <c r="C804" s="1"/>
      <c r="D804" s="2"/>
      <c r="E804" s="1"/>
      <c r="F804" s="2"/>
    </row>
    <row r="805" ht="14.25" customHeight="1">
      <c r="C805" s="1"/>
      <c r="D805" s="2"/>
      <c r="E805" s="1"/>
      <c r="F805" s="2"/>
    </row>
    <row r="806" ht="14.25" customHeight="1">
      <c r="C806" s="1"/>
      <c r="D806" s="2"/>
      <c r="E806" s="1"/>
      <c r="F806" s="2"/>
    </row>
    <row r="807" ht="14.25" customHeight="1">
      <c r="C807" s="1"/>
      <c r="D807" s="2"/>
      <c r="E807" s="1"/>
      <c r="F807" s="2"/>
    </row>
    <row r="808" ht="14.25" customHeight="1">
      <c r="C808" s="1"/>
      <c r="D808" s="2"/>
      <c r="E808" s="1"/>
      <c r="F808" s="2"/>
    </row>
    <row r="809" ht="14.25" customHeight="1">
      <c r="C809" s="1"/>
      <c r="D809" s="2"/>
      <c r="E809" s="1"/>
      <c r="F809" s="2"/>
    </row>
    <row r="810" ht="14.25" customHeight="1">
      <c r="C810" s="1"/>
      <c r="D810" s="2"/>
      <c r="E810" s="1"/>
      <c r="F810" s="2"/>
    </row>
    <row r="811" ht="14.25" customHeight="1">
      <c r="C811" s="1"/>
      <c r="D811" s="2"/>
      <c r="E811" s="1"/>
      <c r="F811" s="2"/>
    </row>
    <row r="812" ht="14.25" customHeight="1">
      <c r="C812" s="1"/>
      <c r="D812" s="2"/>
      <c r="E812" s="1"/>
      <c r="F812" s="2"/>
    </row>
    <row r="813" ht="14.25" customHeight="1">
      <c r="C813" s="1"/>
      <c r="D813" s="2"/>
      <c r="E813" s="1"/>
      <c r="F813" s="2"/>
    </row>
    <row r="814" ht="14.25" customHeight="1">
      <c r="C814" s="1"/>
      <c r="D814" s="2"/>
      <c r="E814" s="1"/>
      <c r="F814" s="2"/>
    </row>
    <row r="815" ht="14.25" customHeight="1">
      <c r="C815" s="1"/>
      <c r="D815" s="2"/>
      <c r="E815" s="1"/>
      <c r="F815" s="2"/>
    </row>
    <row r="816" ht="14.25" customHeight="1">
      <c r="C816" s="1"/>
      <c r="D816" s="2"/>
      <c r="E816" s="1"/>
      <c r="F816" s="2"/>
    </row>
    <row r="817" ht="14.25" customHeight="1">
      <c r="C817" s="1"/>
      <c r="D817" s="2"/>
      <c r="E817" s="1"/>
      <c r="F817" s="2"/>
    </row>
    <row r="818" ht="14.25" customHeight="1">
      <c r="C818" s="1"/>
      <c r="D818" s="2"/>
      <c r="E818" s="1"/>
      <c r="F818" s="2"/>
    </row>
    <row r="819" ht="14.25" customHeight="1">
      <c r="C819" s="1"/>
      <c r="D819" s="2"/>
      <c r="E819" s="1"/>
      <c r="F819" s="2"/>
    </row>
    <row r="820" ht="14.25" customHeight="1">
      <c r="C820" s="1"/>
      <c r="D820" s="2"/>
      <c r="E820" s="1"/>
      <c r="F820" s="2"/>
    </row>
    <row r="821" ht="14.25" customHeight="1">
      <c r="C821" s="1"/>
      <c r="D821" s="2"/>
      <c r="E821" s="1"/>
      <c r="F821" s="2"/>
    </row>
    <row r="822" ht="14.25" customHeight="1">
      <c r="C822" s="1"/>
      <c r="D822" s="2"/>
      <c r="E822" s="1"/>
      <c r="F822" s="2"/>
    </row>
    <row r="823" ht="14.25" customHeight="1">
      <c r="C823" s="1"/>
      <c r="D823" s="2"/>
      <c r="E823" s="1"/>
      <c r="F823" s="2"/>
    </row>
    <row r="824" ht="14.25" customHeight="1">
      <c r="C824" s="1"/>
      <c r="D824" s="2"/>
      <c r="E824" s="1"/>
      <c r="F824" s="2"/>
    </row>
    <row r="825" ht="14.25" customHeight="1">
      <c r="C825" s="1"/>
      <c r="D825" s="2"/>
      <c r="E825" s="1"/>
      <c r="F825" s="2"/>
    </row>
    <row r="826" ht="14.25" customHeight="1">
      <c r="C826" s="1"/>
      <c r="D826" s="2"/>
      <c r="E826" s="1"/>
      <c r="F826" s="2"/>
    </row>
    <row r="827" ht="14.25" customHeight="1">
      <c r="C827" s="1"/>
      <c r="D827" s="2"/>
      <c r="E827" s="1"/>
      <c r="F827" s="2"/>
    </row>
    <row r="828" ht="14.25" customHeight="1">
      <c r="C828" s="1"/>
      <c r="D828" s="2"/>
      <c r="E828" s="1"/>
      <c r="F828" s="2"/>
    </row>
    <row r="829" ht="14.25" customHeight="1">
      <c r="C829" s="1"/>
      <c r="D829" s="2"/>
      <c r="E829" s="1"/>
      <c r="F829" s="2"/>
    </row>
    <row r="830" ht="14.25" customHeight="1">
      <c r="C830" s="1"/>
      <c r="D830" s="2"/>
      <c r="E830" s="1"/>
      <c r="F830" s="2"/>
    </row>
    <row r="831" ht="14.25" customHeight="1">
      <c r="C831" s="1"/>
      <c r="D831" s="2"/>
      <c r="E831" s="1"/>
      <c r="F831" s="2"/>
    </row>
    <row r="832" ht="14.25" customHeight="1">
      <c r="C832" s="1"/>
      <c r="D832" s="2"/>
      <c r="E832" s="1"/>
      <c r="F832" s="2"/>
    </row>
    <row r="833" ht="14.25" customHeight="1">
      <c r="C833" s="1"/>
      <c r="D833" s="2"/>
      <c r="E833" s="1"/>
      <c r="F833" s="2"/>
    </row>
    <row r="834" ht="14.25" customHeight="1">
      <c r="C834" s="1"/>
      <c r="D834" s="2"/>
      <c r="E834" s="1"/>
      <c r="F834" s="2"/>
    </row>
    <row r="835" ht="14.25" customHeight="1">
      <c r="C835" s="1"/>
      <c r="D835" s="2"/>
      <c r="E835" s="1"/>
      <c r="F835" s="2"/>
    </row>
    <row r="836" ht="14.25" customHeight="1">
      <c r="C836" s="1"/>
      <c r="D836" s="2"/>
      <c r="E836" s="1"/>
      <c r="F836" s="2"/>
    </row>
    <row r="837" ht="14.25" customHeight="1">
      <c r="C837" s="1"/>
      <c r="D837" s="2"/>
      <c r="E837" s="1"/>
      <c r="F837" s="2"/>
    </row>
    <row r="838" ht="14.25" customHeight="1">
      <c r="C838" s="1"/>
      <c r="D838" s="2"/>
      <c r="E838" s="1"/>
      <c r="F838" s="2"/>
    </row>
    <row r="839" ht="14.25" customHeight="1">
      <c r="C839" s="1"/>
      <c r="D839" s="2"/>
      <c r="E839" s="1"/>
      <c r="F839" s="2"/>
    </row>
    <row r="840" ht="14.25" customHeight="1">
      <c r="C840" s="1"/>
      <c r="D840" s="2"/>
      <c r="E840" s="1"/>
      <c r="F840" s="2"/>
    </row>
    <row r="841" ht="14.25" customHeight="1">
      <c r="C841" s="1"/>
      <c r="D841" s="2"/>
      <c r="E841" s="1"/>
      <c r="F841" s="2"/>
    </row>
    <row r="842" ht="14.25" customHeight="1">
      <c r="C842" s="1"/>
      <c r="D842" s="2"/>
      <c r="E842" s="1"/>
      <c r="F842" s="2"/>
    </row>
    <row r="843" ht="14.25" customHeight="1">
      <c r="C843" s="1"/>
      <c r="D843" s="2"/>
      <c r="E843" s="1"/>
      <c r="F843" s="2"/>
    </row>
    <row r="844" ht="14.25" customHeight="1">
      <c r="C844" s="1"/>
      <c r="D844" s="2"/>
      <c r="E844" s="1"/>
      <c r="F844" s="2"/>
    </row>
    <row r="845" ht="14.25" customHeight="1">
      <c r="C845" s="1"/>
      <c r="D845" s="2"/>
      <c r="E845" s="1"/>
      <c r="F845" s="2"/>
    </row>
    <row r="846" ht="14.25" customHeight="1">
      <c r="C846" s="1"/>
      <c r="D846" s="2"/>
      <c r="E846" s="1"/>
      <c r="F846" s="2"/>
    </row>
    <row r="847" ht="14.25" customHeight="1">
      <c r="C847" s="1"/>
      <c r="D847" s="2"/>
      <c r="E847" s="1"/>
      <c r="F847" s="2"/>
    </row>
    <row r="848" ht="14.25" customHeight="1">
      <c r="C848" s="1"/>
      <c r="D848" s="2"/>
      <c r="E848" s="1"/>
      <c r="F848" s="2"/>
    </row>
    <row r="849" ht="14.25" customHeight="1">
      <c r="C849" s="1"/>
      <c r="D849" s="2"/>
      <c r="E849" s="1"/>
      <c r="F849" s="2"/>
    </row>
    <row r="850" ht="14.25" customHeight="1">
      <c r="C850" s="1"/>
      <c r="D850" s="2"/>
      <c r="E850" s="1"/>
      <c r="F850" s="2"/>
    </row>
    <row r="851" ht="14.25" customHeight="1">
      <c r="C851" s="1"/>
      <c r="D851" s="2"/>
      <c r="E851" s="1"/>
      <c r="F851" s="2"/>
    </row>
    <row r="852" ht="14.25" customHeight="1">
      <c r="C852" s="1"/>
      <c r="D852" s="2"/>
      <c r="E852" s="1"/>
      <c r="F852" s="2"/>
    </row>
    <row r="853" ht="14.25" customHeight="1">
      <c r="C853" s="1"/>
      <c r="D853" s="2"/>
      <c r="E853" s="1"/>
      <c r="F853" s="2"/>
    </row>
    <row r="854" ht="14.25" customHeight="1">
      <c r="C854" s="1"/>
      <c r="D854" s="2"/>
      <c r="E854" s="1"/>
      <c r="F854" s="2"/>
    </row>
    <row r="855" ht="14.25" customHeight="1">
      <c r="C855" s="1"/>
      <c r="D855" s="2"/>
      <c r="E855" s="1"/>
      <c r="F855" s="2"/>
    </row>
    <row r="856" ht="14.25" customHeight="1">
      <c r="C856" s="1"/>
      <c r="D856" s="2"/>
      <c r="E856" s="1"/>
      <c r="F856" s="2"/>
    </row>
    <row r="857" ht="14.25" customHeight="1">
      <c r="C857" s="1"/>
      <c r="D857" s="2"/>
      <c r="E857" s="1"/>
      <c r="F857" s="2"/>
    </row>
    <row r="858" ht="14.25" customHeight="1">
      <c r="C858" s="1"/>
      <c r="D858" s="2"/>
      <c r="E858" s="1"/>
      <c r="F858" s="2"/>
    </row>
    <row r="859" ht="14.25" customHeight="1">
      <c r="C859" s="1"/>
      <c r="D859" s="2"/>
      <c r="E859" s="1"/>
      <c r="F859" s="2"/>
    </row>
    <row r="860" ht="14.25" customHeight="1">
      <c r="C860" s="1"/>
      <c r="D860" s="2"/>
      <c r="E860" s="1"/>
      <c r="F860" s="2"/>
    </row>
    <row r="861" ht="14.25" customHeight="1">
      <c r="C861" s="1"/>
      <c r="D861" s="2"/>
      <c r="E861" s="1"/>
      <c r="F861" s="2"/>
    </row>
    <row r="862" ht="14.25" customHeight="1">
      <c r="C862" s="1"/>
      <c r="D862" s="2"/>
      <c r="E862" s="1"/>
      <c r="F862" s="2"/>
    </row>
    <row r="863" ht="14.25" customHeight="1">
      <c r="C863" s="1"/>
      <c r="D863" s="2"/>
      <c r="E863" s="1"/>
      <c r="F863" s="2"/>
    </row>
    <row r="864" ht="14.25" customHeight="1">
      <c r="C864" s="1"/>
      <c r="D864" s="2"/>
      <c r="E864" s="1"/>
      <c r="F864" s="2"/>
    </row>
    <row r="865" ht="14.25" customHeight="1">
      <c r="C865" s="1"/>
      <c r="D865" s="2"/>
      <c r="E865" s="1"/>
      <c r="F865" s="2"/>
    </row>
    <row r="866" ht="14.25" customHeight="1">
      <c r="C866" s="1"/>
      <c r="D866" s="2"/>
      <c r="E866" s="1"/>
      <c r="F866" s="2"/>
    </row>
    <row r="867" ht="14.25" customHeight="1">
      <c r="C867" s="1"/>
      <c r="D867" s="2"/>
      <c r="E867" s="1"/>
      <c r="F867" s="2"/>
    </row>
    <row r="868" ht="14.25" customHeight="1">
      <c r="C868" s="1"/>
      <c r="D868" s="2"/>
      <c r="E868" s="1"/>
      <c r="F868" s="2"/>
    </row>
    <row r="869" ht="14.25" customHeight="1">
      <c r="C869" s="1"/>
      <c r="D869" s="2"/>
      <c r="E869" s="1"/>
      <c r="F869" s="2"/>
    </row>
    <row r="870" ht="14.25" customHeight="1">
      <c r="C870" s="1"/>
      <c r="D870" s="2"/>
      <c r="E870" s="1"/>
      <c r="F870" s="2"/>
    </row>
    <row r="871" ht="14.25" customHeight="1">
      <c r="C871" s="1"/>
      <c r="D871" s="2"/>
      <c r="E871" s="1"/>
      <c r="F871" s="2"/>
    </row>
    <row r="872" ht="14.25" customHeight="1">
      <c r="C872" s="1"/>
      <c r="D872" s="2"/>
      <c r="E872" s="1"/>
      <c r="F872" s="2"/>
    </row>
    <row r="873" ht="14.25" customHeight="1">
      <c r="C873" s="1"/>
      <c r="D873" s="2"/>
      <c r="E873" s="1"/>
      <c r="F873" s="2"/>
    </row>
    <row r="874" ht="14.25" customHeight="1">
      <c r="C874" s="1"/>
      <c r="D874" s="2"/>
      <c r="E874" s="1"/>
      <c r="F874" s="2"/>
    </row>
    <row r="875" ht="14.25" customHeight="1">
      <c r="C875" s="1"/>
      <c r="D875" s="2"/>
      <c r="E875" s="1"/>
      <c r="F875" s="2"/>
    </row>
    <row r="876" ht="14.25" customHeight="1">
      <c r="C876" s="1"/>
      <c r="D876" s="2"/>
      <c r="E876" s="1"/>
      <c r="F876" s="2"/>
    </row>
    <row r="877" ht="14.25" customHeight="1">
      <c r="C877" s="1"/>
      <c r="D877" s="2"/>
      <c r="E877" s="1"/>
      <c r="F877" s="2"/>
    </row>
    <row r="878" ht="14.25" customHeight="1">
      <c r="C878" s="1"/>
      <c r="D878" s="2"/>
      <c r="E878" s="1"/>
      <c r="F878" s="2"/>
    </row>
    <row r="879" ht="14.25" customHeight="1">
      <c r="C879" s="1"/>
      <c r="D879" s="2"/>
      <c r="E879" s="1"/>
      <c r="F879" s="2"/>
    </row>
    <row r="880" ht="14.25" customHeight="1">
      <c r="C880" s="1"/>
      <c r="D880" s="2"/>
      <c r="E880" s="1"/>
      <c r="F880" s="2"/>
    </row>
    <row r="881" ht="14.25" customHeight="1">
      <c r="C881" s="1"/>
      <c r="D881" s="2"/>
      <c r="E881" s="1"/>
      <c r="F881" s="2"/>
    </row>
    <row r="882" ht="14.25" customHeight="1">
      <c r="C882" s="1"/>
      <c r="D882" s="2"/>
      <c r="E882" s="1"/>
      <c r="F882" s="2"/>
    </row>
    <row r="883" ht="14.25" customHeight="1">
      <c r="C883" s="1"/>
      <c r="D883" s="2"/>
      <c r="E883" s="1"/>
      <c r="F883" s="2"/>
    </row>
    <row r="884" ht="14.25" customHeight="1">
      <c r="C884" s="1"/>
      <c r="D884" s="2"/>
      <c r="E884" s="1"/>
      <c r="F884" s="2"/>
    </row>
    <row r="885" ht="14.25" customHeight="1">
      <c r="C885" s="1"/>
      <c r="D885" s="2"/>
      <c r="E885" s="1"/>
      <c r="F885" s="2"/>
    </row>
    <row r="886" ht="14.25" customHeight="1">
      <c r="C886" s="1"/>
      <c r="D886" s="2"/>
      <c r="E886" s="1"/>
      <c r="F886" s="2"/>
    </row>
    <row r="887" ht="14.25" customHeight="1">
      <c r="C887" s="1"/>
      <c r="D887" s="2"/>
      <c r="E887" s="1"/>
      <c r="F887" s="2"/>
    </row>
    <row r="888" ht="14.25" customHeight="1">
      <c r="C888" s="1"/>
      <c r="D888" s="2"/>
      <c r="E888" s="1"/>
      <c r="F888" s="2"/>
    </row>
    <row r="889" ht="14.25" customHeight="1">
      <c r="C889" s="1"/>
      <c r="D889" s="2"/>
      <c r="E889" s="1"/>
      <c r="F889" s="2"/>
    </row>
    <row r="890" ht="14.25" customHeight="1">
      <c r="C890" s="1"/>
      <c r="D890" s="2"/>
      <c r="E890" s="1"/>
      <c r="F890" s="2"/>
    </row>
    <row r="891" ht="14.25" customHeight="1">
      <c r="C891" s="1"/>
      <c r="D891" s="2"/>
      <c r="E891" s="1"/>
      <c r="F891" s="2"/>
    </row>
    <row r="892" ht="14.25" customHeight="1">
      <c r="C892" s="1"/>
      <c r="D892" s="2"/>
      <c r="E892" s="1"/>
      <c r="F892" s="2"/>
    </row>
    <row r="893" ht="14.25" customHeight="1">
      <c r="C893" s="1"/>
      <c r="D893" s="2"/>
      <c r="E893" s="1"/>
      <c r="F893" s="2"/>
    </row>
    <row r="894" ht="14.25" customHeight="1">
      <c r="C894" s="1"/>
      <c r="D894" s="2"/>
      <c r="E894" s="1"/>
      <c r="F894" s="2"/>
    </row>
    <row r="895" ht="14.25" customHeight="1">
      <c r="C895" s="1"/>
      <c r="D895" s="2"/>
      <c r="E895" s="1"/>
      <c r="F895" s="2"/>
    </row>
    <row r="896" ht="14.25" customHeight="1">
      <c r="C896" s="1"/>
      <c r="D896" s="2"/>
      <c r="E896" s="1"/>
      <c r="F896" s="2"/>
    </row>
    <row r="897" ht="14.25" customHeight="1">
      <c r="C897" s="1"/>
      <c r="D897" s="2"/>
      <c r="E897" s="1"/>
      <c r="F897" s="2"/>
    </row>
    <row r="898" ht="14.25" customHeight="1">
      <c r="C898" s="1"/>
      <c r="D898" s="2"/>
      <c r="E898" s="1"/>
      <c r="F898" s="2"/>
    </row>
    <row r="899" ht="14.25" customHeight="1">
      <c r="C899" s="1"/>
      <c r="D899" s="2"/>
      <c r="E899" s="1"/>
      <c r="F899" s="2"/>
    </row>
    <row r="900" ht="14.25" customHeight="1">
      <c r="C900" s="1"/>
      <c r="D900" s="2"/>
      <c r="E900" s="1"/>
      <c r="F900" s="2"/>
    </row>
    <row r="901" ht="14.25" customHeight="1">
      <c r="C901" s="1"/>
      <c r="D901" s="2"/>
      <c r="E901" s="1"/>
      <c r="F901" s="2"/>
    </row>
    <row r="902" ht="14.25" customHeight="1">
      <c r="C902" s="1"/>
      <c r="D902" s="2"/>
      <c r="E902" s="1"/>
      <c r="F902" s="2"/>
    </row>
    <row r="903" ht="14.25" customHeight="1">
      <c r="C903" s="1"/>
      <c r="D903" s="2"/>
      <c r="E903" s="1"/>
      <c r="F903" s="2"/>
    </row>
    <row r="904" ht="14.25" customHeight="1">
      <c r="C904" s="1"/>
      <c r="D904" s="2"/>
      <c r="E904" s="1"/>
      <c r="F904" s="2"/>
    </row>
    <row r="905" ht="14.25" customHeight="1">
      <c r="C905" s="1"/>
      <c r="D905" s="2"/>
      <c r="E905" s="1"/>
      <c r="F905" s="2"/>
    </row>
    <row r="906" ht="14.25" customHeight="1">
      <c r="C906" s="1"/>
      <c r="D906" s="2"/>
      <c r="E906" s="1"/>
      <c r="F906" s="2"/>
    </row>
    <row r="907" ht="14.25" customHeight="1">
      <c r="C907" s="1"/>
      <c r="D907" s="2"/>
      <c r="E907" s="1"/>
      <c r="F907" s="2"/>
    </row>
    <row r="908" ht="14.25" customHeight="1">
      <c r="C908" s="1"/>
      <c r="D908" s="2"/>
      <c r="E908" s="1"/>
      <c r="F908" s="2"/>
    </row>
    <row r="909" ht="14.25" customHeight="1">
      <c r="C909" s="1"/>
      <c r="D909" s="2"/>
      <c r="E909" s="1"/>
      <c r="F909" s="2"/>
    </row>
    <row r="910" ht="14.25" customHeight="1">
      <c r="C910" s="1"/>
      <c r="D910" s="2"/>
      <c r="E910" s="1"/>
      <c r="F910" s="2"/>
    </row>
    <row r="911" ht="14.25" customHeight="1">
      <c r="C911" s="1"/>
      <c r="D911" s="2"/>
      <c r="E911" s="1"/>
      <c r="F911" s="2"/>
    </row>
    <row r="912" ht="14.25" customHeight="1">
      <c r="C912" s="1"/>
      <c r="D912" s="2"/>
      <c r="E912" s="1"/>
      <c r="F912" s="2"/>
    </row>
    <row r="913" ht="14.25" customHeight="1">
      <c r="C913" s="1"/>
      <c r="D913" s="2"/>
      <c r="E913" s="1"/>
      <c r="F913" s="2"/>
    </row>
    <row r="914" ht="14.25" customHeight="1">
      <c r="C914" s="1"/>
      <c r="D914" s="2"/>
      <c r="E914" s="1"/>
      <c r="F914" s="2"/>
    </row>
    <row r="915" ht="14.25" customHeight="1">
      <c r="C915" s="1"/>
      <c r="D915" s="2"/>
      <c r="E915" s="1"/>
      <c r="F915" s="2"/>
    </row>
    <row r="916" ht="14.25" customHeight="1">
      <c r="C916" s="1"/>
      <c r="D916" s="2"/>
      <c r="E916" s="1"/>
      <c r="F916" s="2"/>
    </row>
    <row r="917" ht="14.25" customHeight="1">
      <c r="C917" s="1"/>
      <c r="D917" s="2"/>
      <c r="E917" s="1"/>
      <c r="F917" s="2"/>
    </row>
    <row r="918" ht="14.25" customHeight="1">
      <c r="C918" s="1"/>
      <c r="D918" s="2"/>
      <c r="E918" s="1"/>
      <c r="F918" s="2"/>
    </row>
    <row r="919" ht="14.25" customHeight="1">
      <c r="C919" s="1"/>
      <c r="D919" s="2"/>
      <c r="E919" s="1"/>
      <c r="F919" s="2"/>
    </row>
    <row r="920" ht="14.25" customHeight="1">
      <c r="C920" s="1"/>
      <c r="D920" s="2"/>
      <c r="E920" s="1"/>
      <c r="F920" s="2"/>
    </row>
    <row r="921" ht="14.25" customHeight="1">
      <c r="C921" s="1"/>
      <c r="D921" s="2"/>
      <c r="E921" s="1"/>
      <c r="F921" s="2"/>
    </row>
    <row r="922" ht="14.25" customHeight="1">
      <c r="C922" s="1"/>
      <c r="D922" s="2"/>
      <c r="E922" s="1"/>
      <c r="F922" s="2"/>
    </row>
    <row r="923" ht="14.25" customHeight="1">
      <c r="C923" s="1"/>
      <c r="D923" s="2"/>
      <c r="E923" s="1"/>
      <c r="F923" s="2"/>
    </row>
    <row r="924" ht="14.25" customHeight="1">
      <c r="C924" s="1"/>
      <c r="D924" s="2"/>
      <c r="E924" s="1"/>
      <c r="F924" s="2"/>
    </row>
    <row r="925" ht="14.25" customHeight="1">
      <c r="C925" s="1"/>
      <c r="D925" s="2"/>
      <c r="E925" s="1"/>
      <c r="F925" s="2"/>
    </row>
    <row r="926" ht="14.25" customHeight="1">
      <c r="C926" s="1"/>
      <c r="D926" s="2"/>
      <c r="E926" s="1"/>
      <c r="F926" s="2"/>
    </row>
    <row r="927" ht="14.25" customHeight="1">
      <c r="C927" s="1"/>
      <c r="D927" s="2"/>
      <c r="E927" s="1"/>
      <c r="F927" s="2"/>
    </row>
    <row r="928" ht="14.25" customHeight="1">
      <c r="C928" s="1"/>
      <c r="D928" s="2"/>
      <c r="E928" s="1"/>
      <c r="F928" s="2"/>
    </row>
    <row r="929" ht="14.25" customHeight="1">
      <c r="C929" s="1"/>
      <c r="D929" s="2"/>
      <c r="E929" s="1"/>
      <c r="F929" s="2"/>
    </row>
    <row r="930" ht="14.25" customHeight="1">
      <c r="C930" s="1"/>
      <c r="D930" s="2"/>
      <c r="E930" s="1"/>
      <c r="F930" s="2"/>
    </row>
    <row r="931" ht="14.25" customHeight="1">
      <c r="C931" s="1"/>
      <c r="D931" s="2"/>
      <c r="E931" s="1"/>
      <c r="F931" s="2"/>
    </row>
    <row r="932" ht="14.25" customHeight="1">
      <c r="C932" s="1"/>
      <c r="D932" s="2"/>
      <c r="E932" s="1"/>
      <c r="F932" s="2"/>
    </row>
    <row r="933" ht="14.25" customHeight="1">
      <c r="C933" s="1"/>
      <c r="D933" s="2"/>
      <c r="E933" s="1"/>
      <c r="F933" s="2"/>
    </row>
    <row r="934" ht="14.25" customHeight="1">
      <c r="C934" s="1"/>
      <c r="D934" s="2"/>
      <c r="E934" s="1"/>
      <c r="F934" s="2"/>
    </row>
    <row r="935" ht="14.25" customHeight="1">
      <c r="C935" s="1"/>
      <c r="D935" s="2"/>
      <c r="E935" s="1"/>
      <c r="F935" s="2"/>
    </row>
    <row r="936" ht="14.25" customHeight="1">
      <c r="C936" s="1"/>
      <c r="D936" s="2"/>
      <c r="E936" s="1"/>
      <c r="F936" s="2"/>
    </row>
    <row r="937" ht="14.25" customHeight="1">
      <c r="C937" s="1"/>
      <c r="D937" s="2"/>
      <c r="E937" s="1"/>
      <c r="F937" s="2"/>
    </row>
    <row r="938" ht="14.25" customHeight="1">
      <c r="C938" s="1"/>
      <c r="D938" s="2"/>
      <c r="E938" s="1"/>
      <c r="F938" s="2"/>
    </row>
    <row r="939" ht="14.25" customHeight="1">
      <c r="C939" s="1"/>
      <c r="D939" s="2"/>
      <c r="E939" s="1"/>
      <c r="F939" s="2"/>
    </row>
    <row r="940" ht="14.25" customHeight="1">
      <c r="C940" s="1"/>
      <c r="D940" s="2"/>
      <c r="E940" s="1"/>
      <c r="F940" s="2"/>
    </row>
    <row r="941" ht="14.25" customHeight="1">
      <c r="C941" s="1"/>
      <c r="D941" s="2"/>
      <c r="E941" s="1"/>
      <c r="F941" s="2"/>
    </row>
    <row r="942" ht="14.25" customHeight="1">
      <c r="C942" s="1"/>
      <c r="D942" s="2"/>
      <c r="E942" s="1"/>
      <c r="F942" s="2"/>
    </row>
    <row r="943" ht="14.25" customHeight="1">
      <c r="C943" s="1"/>
      <c r="D943" s="2"/>
      <c r="E943" s="1"/>
      <c r="F943" s="2"/>
    </row>
    <row r="944" ht="14.25" customHeight="1">
      <c r="C944" s="1"/>
      <c r="D944" s="2"/>
      <c r="E944" s="1"/>
      <c r="F944" s="2"/>
    </row>
    <row r="945" ht="14.25" customHeight="1">
      <c r="C945" s="1"/>
      <c r="D945" s="2"/>
      <c r="E945" s="1"/>
      <c r="F945" s="2"/>
    </row>
    <row r="946" ht="14.25" customHeight="1">
      <c r="C946" s="1"/>
      <c r="D946" s="2"/>
      <c r="E946" s="1"/>
      <c r="F946" s="2"/>
    </row>
    <row r="947" ht="14.25" customHeight="1">
      <c r="C947" s="1"/>
      <c r="D947" s="2"/>
      <c r="E947" s="1"/>
      <c r="F947" s="2"/>
    </row>
    <row r="948" ht="14.25" customHeight="1">
      <c r="C948" s="1"/>
      <c r="D948" s="2"/>
      <c r="E948" s="1"/>
      <c r="F948" s="2"/>
    </row>
    <row r="949" ht="14.25" customHeight="1">
      <c r="C949" s="1"/>
      <c r="D949" s="2"/>
      <c r="E949" s="1"/>
      <c r="F949" s="2"/>
    </row>
    <row r="950" ht="14.25" customHeight="1">
      <c r="C950" s="1"/>
      <c r="D950" s="2"/>
      <c r="E950" s="1"/>
      <c r="F950" s="2"/>
    </row>
    <row r="951" ht="14.25" customHeight="1">
      <c r="C951" s="1"/>
      <c r="D951" s="2"/>
      <c r="E951" s="1"/>
      <c r="F951" s="2"/>
    </row>
    <row r="952" ht="14.25" customHeight="1">
      <c r="C952" s="1"/>
      <c r="D952" s="2"/>
      <c r="E952" s="1"/>
      <c r="F952" s="2"/>
    </row>
    <row r="953" ht="14.25" customHeight="1">
      <c r="C953" s="1"/>
      <c r="D953" s="2"/>
      <c r="E953" s="1"/>
      <c r="F953" s="2"/>
    </row>
    <row r="954" ht="14.25" customHeight="1">
      <c r="C954" s="1"/>
      <c r="D954" s="2"/>
      <c r="E954" s="1"/>
      <c r="F954" s="2"/>
    </row>
    <row r="955" ht="14.25" customHeight="1">
      <c r="C955" s="1"/>
      <c r="D955" s="2"/>
      <c r="E955" s="1"/>
      <c r="F955" s="2"/>
    </row>
    <row r="956" ht="14.25" customHeight="1">
      <c r="C956" s="1"/>
      <c r="D956" s="2"/>
      <c r="E956" s="1"/>
      <c r="F956" s="2"/>
    </row>
    <row r="957" ht="14.25" customHeight="1">
      <c r="C957" s="1"/>
      <c r="D957" s="2"/>
      <c r="E957" s="1"/>
      <c r="F957" s="2"/>
    </row>
    <row r="958" ht="14.25" customHeight="1">
      <c r="C958" s="1"/>
      <c r="D958" s="2"/>
      <c r="E958" s="1"/>
      <c r="F958" s="2"/>
    </row>
    <row r="959" ht="14.25" customHeight="1">
      <c r="C959" s="1"/>
      <c r="D959" s="2"/>
      <c r="E959" s="1"/>
      <c r="F959" s="2"/>
    </row>
    <row r="960" ht="14.25" customHeight="1">
      <c r="C960" s="1"/>
      <c r="D960" s="2"/>
      <c r="E960" s="1"/>
      <c r="F960" s="2"/>
    </row>
    <row r="961" ht="14.25" customHeight="1">
      <c r="C961" s="1"/>
      <c r="D961" s="2"/>
      <c r="E961" s="1"/>
      <c r="F961" s="2"/>
    </row>
    <row r="962" ht="14.25" customHeight="1">
      <c r="C962" s="1"/>
      <c r="D962" s="2"/>
      <c r="E962" s="1"/>
      <c r="F962" s="2"/>
    </row>
    <row r="963" ht="14.25" customHeight="1">
      <c r="C963" s="1"/>
      <c r="D963" s="2"/>
      <c r="E963" s="1"/>
      <c r="F963" s="2"/>
    </row>
    <row r="964" ht="14.25" customHeight="1">
      <c r="C964" s="1"/>
      <c r="D964" s="2"/>
      <c r="E964" s="1"/>
      <c r="F964" s="2"/>
    </row>
    <row r="965" ht="14.25" customHeight="1">
      <c r="C965" s="1"/>
      <c r="D965" s="2"/>
      <c r="E965" s="1"/>
      <c r="F965" s="2"/>
    </row>
    <row r="966" ht="14.25" customHeight="1">
      <c r="C966" s="1"/>
      <c r="D966" s="2"/>
      <c r="E966" s="1"/>
      <c r="F966" s="2"/>
    </row>
    <row r="967" ht="14.25" customHeight="1">
      <c r="C967" s="1"/>
      <c r="D967" s="2"/>
      <c r="E967" s="1"/>
      <c r="F967" s="2"/>
    </row>
    <row r="968" ht="14.25" customHeight="1">
      <c r="C968" s="1"/>
      <c r="D968" s="2"/>
      <c r="E968" s="1"/>
      <c r="F968" s="2"/>
    </row>
    <row r="969" ht="14.25" customHeight="1">
      <c r="C969" s="1"/>
      <c r="D969" s="2"/>
      <c r="E969" s="1"/>
      <c r="F969" s="2"/>
    </row>
    <row r="970" ht="14.25" customHeight="1">
      <c r="C970" s="1"/>
      <c r="D970" s="2"/>
      <c r="E970" s="1"/>
      <c r="F970" s="2"/>
    </row>
    <row r="971" ht="14.25" customHeight="1">
      <c r="C971" s="1"/>
      <c r="D971" s="2"/>
      <c r="E971" s="1"/>
      <c r="F971" s="2"/>
    </row>
    <row r="972" ht="14.25" customHeight="1">
      <c r="C972" s="1"/>
      <c r="D972" s="2"/>
      <c r="E972" s="1"/>
      <c r="F972" s="2"/>
    </row>
    <row r="973" ht="14.25" customHeight="1">
      <c r="C973" s="1"/>
      <c r="D973" s="2"/>
      <c r="E973" s="1"/>
      <c r="F973" s="2"/>
    </row>
    <row r="974" ht="14.25" customHeight="1">
      <c r="C974" s="1"/>
      <c r="D974" s="2"/>
      <c r="E974" s="1"/>
      <c r="F974" s="2"/>
    </row>
    <row r="975" ht="14.25" customHeight="1">
      <c r="C975" s="1"/>
      <c r="D975" s="2"/>
      <c r="E975" s="1"/>
      <c r="F975" s="2"/>
    </row>
    <row r="976" ht="14.25" customHeight="1">
      <c r="C976" s="1"/>
      <c r="D976" s="2"/>
      <c r="E976" s="1"/>
      <c r="F976" s="2"/>
    </row>
    <row r="977" ht="14.25" customHeight="1">
      <c r="C977" s="1"/>
      <c r="D977" s="2"/>
      <c r="E977" s="1"/>
      <c r="F977" s="2"/>
    </row>
    <row r="978" ht="14.25" customHeight="1">
      <c r="C978" s="1"/>
      <c r="D978" s="2"/>
      <c r="E978" s="1"/>
      <c r="F978" s="2"/>
    </row>
    <row r="979" ht="14.25" customHeight="1">
      <c r="C979" s="1"/>
      <c r="D979" s="2"/>
      <c r="E979" s="1"/>
      <c r="F979" s="2"/>
    </row>
    <row r="980" ht="14.25" customHeight="1">
      <c r="C980" s="1"/>
      <c r="D980" s="2"/>
      <c r="E980" s="1"/>
      <c r="F980" s="2"/>
    </row>
    <row r="981" ht="14.25" customHeight="1">
      <c r="C981" s="1"/>
      <c r="D981" s="2"/>
      <c r="E981" s="1"/>
      <c r="F981" s="2"/>
    </row>
    <row r="982" ht="14.25" customHeight="1">
      <c r="C982" s="1"/>
      <c r="D982" s="2"/>
      <c r="E982" s="1"/>
      <c r="F982" s="2"/>
    </row>
    <row r="983" ht="14.25" customHeight="1">
      <c r="C983" s="1"/>
      <c r="D983" s="2"/>
      <c r="E983" s="1"/>
      <c r="F983" s="2"/>
    </row>
    <row r="984" ht="14.25" customHeight="1">
      <c r="C984" s="1"/>
      <c r="D984" s="2"/>
      <c r="E984" s="1"/>
      <c r="F984" s="2"/>
    </row>
    <row r="985" ht="14.25" customHeight="1">
      <c r="C985" s="1"/>
      <c r="D985" s="2"/>
      <c r="E985" s="1"/>
      <c r="F985" s="2"/>
    </row>
    <row r="986" ht="14.25" customHeight="1">
      <c r="C986" s="1"/>
      <c r="D986" s="2"/>
      <c r="E986" s="1"/>
      <c r="F986" s="2"/>
    </row>
    <row r="987" ht="14.25" customHeight="1">
      <c r="C987" s="1"/>
      <c r="D987" s="2"/>
      <c r="E987" s="1"/>
      <c r="F987" s="2"/>
    </row>
    <row r="988" ht="14.25" customHeight="1">
      <c r="C988" s="1"/>
      <c r="D988" s="2"/>
      <c r="E988" s="1"/>
      <c r="F988" s="2"/>
    </row>
    <row r="989" ht="14.25" customHeight="1">
      <c r="C989" s="1"/>
      <c r="D989" s="2"/>
      <c r="E989" s="1"/>
      <c r="F989" s="2"/>
    </row>
    <row r="990" ht="14.25" customHeight="1">
      <c r="C990" s="1"/>
      <c r="D990" s="2"/>
      <c r="E990" s="1"/>
      <c r="F990" s="2"/>
    </row>
    <row r="991" ht="14.25" customHeight="1">
      <c r="C991" s="1"/>
      <c r="D991" s="2"/>
      <c r="E991" s="1"/>
      <c r="F991" s="2"/>
    </row>
    <row r="992" ht="14.25" customHeight="1">
      <c r="C992" s="1"/>
      <c r="D992" s="2"/>
      <c r="E992" s="1"/>
      <c r="F992" s="2"/>
    </row>
    <row r="993" ht="14.25" customHeight="1">
      <c r="C993" s="1"/>
      <c r="D993" s="2"/>
      <c r="E993" s="1"/>
      <c r="F993" s="2"/>
    </row>
    <row r="994" ht="14.25" customHeight="1">
      <c r="C994" s="1"/>
      <c r="D994" s="2"/>
      <c r="E994" s="1"/>
      <c r="F994" s="2"/>
    </row>
    <row r="995" ht="14.25" customHeight="1">
      <c r="C995" s="1"/>
      <c r="D995" s="2"/>
      <c r="E995" s="1"/>
      <c r="F995" s="2"/>
    </row>
    <row r="996" ht="14.25" customHeight="1">
      <c r="C996" s="1"/>
      <c r="D996" s="2"/>
      <c r="E996" s="1"/>
      <c r="F996" s="2"/>
    </row>
    <row r="997" ht="14.25" customHeight="1">
      <c r="C997" s="1"/>
      <c r="D997" s="2"/>
      <c r="E997" s="1"/>
      <c r="F997" s="2"/>
    </row>
    <row r="998" ht="14.25" customHeight="1">
      <c r="C998" s="1"/>
      <c r="D998" s="2"/>
      <c r="E998" s="1"/>
      <c r="F998" s="2"/>
    </row>
    <row r="999" ht="14.25" customHeight="1">
      <c r="C999" s="1"/>
      <c r="D999" s="2"/>
      <c r="E999" s="1"/>
      <c r="F999" s="2"/>
    </row>
    <row r="1000" ht="14.25" customHeight="1">
      <c r="C1000" s="1"/>
      <c r="D1000" s="2"/>
      <c r="E1000" s="1"/>
      <c r="F1000" s="2"/>
    </row>
    <row r="1001" ht="14.25" customHeight="1">
      <c r="C1001" s="1"/>
      <c r="D1001" s="2"/>
      <c r="E1001" s="1"/>
      <c r="F1001" s="2"/>
    </row>
    <row r="1002" ht="14.25" customHeight="1">
      <c r="C1002" s="1"/>
      <c r="D1002" s="2"/>
      <c r="E1002" s="1"/>
      <c r="F1002" s="2"/>
    </row>
    <row r="1003" ht="14.25" customHeight="1">
      <c r="C1003" s="1"/>
      <c r="D1003" s="2"/>
      <c r="E1003" s="1"/>
      <c r="F1003" s="2"/>
    </row>
    <row r="1004" ht="14.25" customHeight="1">
      <c r="C1004" s="1"/>
      <c r="D1004" s="2"/>
      <c r="E1004" s="1"/>
      <c r="F1004" s="2"/>
    </row>
    <row r="1005" ht="14.25" customHeight="1">
      <c r="C1005" s="1"/>
      <c r="D1005" s="2"/>
      <c r="E1005" s="1"/>
      <c r="F1005" s="2"/>
    </row>
    <row r="1006" ht="14.25" customHeight="1">
      <c r="C1006" s="1"/>
      <c r="D1006" s="2"/>
      <c r="E1006" s="1"/>
      <c r="F1006" s="2"/>
    </row>
    <row r="1007" ht="14.25" customHeight="1">
      <c r="C1007" s="1"/>
      <c r="D1007" s="2"/>
      <c r="E1007" s="1"/>
      <c r="F1007" s="2"/>
    </row>
    <row r="1008" ht="14.25" customHeight="1">
      <c r="C1008" s="1"/>
      <c r="D1008" s="2"/>
      <c r="E1008" s="1"/>
      <c r="F1008" s="2"/>
    </row>
  </sheetData>
  <hyperlinks>
    <hyperlink r:id="rId1" ref="H10"/>
    <hyperlink r:id="rId2" ref="H11"/>
    <hyperlink r:id="rId3" ref="H12"/>
  </hyperlinks>
  <printOptions/>
  <pageMargins bottom="0.787401575" footer="0.0" header="0.0" left="0.7" right="0.7" top="0.787401575"/>
  <pageSetup orientation="landscape"/>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3"/>
    <col customWidth="1" min="2" max="2" width="39.43"/>
    <col customWidth="1" min="3" max="3" width="12.86"/>
    <col customWidth="1" min="4" max="4" width="10.43"/>
    <col customWidth="1" min="5" max="5" width="12.86"/>
    <col customWidth="1" min="6" max="6" width="10.43"/>
    <col customWidth="1" min="7" max="7" width="12.86"/>
    <col customWidth="1" min="8" max="8" width="10.43"/>
    <col customWidth="1" min="9" max="9" width="12.86"/>
    <col customWidth="1" min="10" max="10" width="10.43"/>
    <col customWidth="1" min="11" max="11" width="5.43"/>
  </cols>
  <sheetData>
    <row r="1" ht="14.25" customHeight="1">
      <c r="B1" s="84"/>
      <c r="C1" s="85"/>
      <c r="D1" s="86"/>
      <c r="E1" s="85"/>
      <c r="F1" s="86"/>
      <c r="G1" s="85"/>
      <c r="H1" s="86"/>
      <c r="I1" s="85"/>
      <c r="J1" s="87"/>
    </row>
    <row r="2" ht="14.25" customHeight="1">
      <c r="A2" s="88"/>
      <c r="B2" s="89"/>
      <c r="C2" s="246">
        <v>2023.0</v>
      </c>
      <c r="D2" s="91"/>
      <c r="E2" s="247">
        <v>2022.0</v>
      </c>
      <c r="F2" s="93"/>
      <c r="G2" s="247">
        <v>2023.0</v>
      </c>
      <c r="H2" s="93"/>
      <c r="I2" s="248">
        <v>2022.0</v>
      </c>
      <c r="J2" s="91"/>
    </row>
    <row r="3" ht="14.25" customHeight="1">
      <c r="A3" s="88"/>
      <c r="B3" s="95"/>
      <c r="C3" s="96" t="s">
        <v>0</v>
      </c>
      <c r="D3" s="97" t="s">
        <v>1</v>
      </c>
      <c r="E3" s="98" t="s">
        <v>0</v>
      </c>
      <c r="F3" s="99" t="s">
        <v>1</v>
      </c>
      <c r="G3" s="98" t="s">
        <v>2</v>
      </c>
      <c r="H3" s="99" t="s">
        <v>1</v>
      </c>
      <c r="I3" s="100" t="s">
        <v>2</v>
      </c>
      <c r="J3" s="101" t="s">
        <v>1</v>
      </c>
    </row>
    <row r="4" ht="14.25" customHeight="1">
      <c r="A4" s="88"/>
      <c r="B4" s="102" t="s">
        <v>4</v>
      </c>
      <c r="C4" s="103"/>
      <c r="D4" s="104"/>
      <c r="E4" s="105"/>
      <c r="F4" s="106"/>
      <c r="G4" s="107"/>
      <c r="H4" s="104"/>
      <c r="I4" s="108"/>
      <c r="J4" s="109"/>
    </row>
    <row r="5" ht="14.25" customHeight="1">
      <c r="A5" s="88"/>
      <c r="B5" s="110" t="s">
        <v>5</v>
      </c>
      <c r="C5" s="111">
        <f>'Jahresbericht 2023'!C4</f>
        <v>2365</v>
      </c>
      <c r="D5" s="249">
        <f t="shared" ref="D5:D12" si="1">C5/$C$39</f>
        <v>0.2416483174</v>
      </c>
      <c r="E5" s="111">
        <v>2246.0</v>
      </c>
      <c r="F5" s="250">
        <f t="shared" ref="F5:F12" si="2">E5/$E$39</f>
        <v>0.2423614596</v>
      </c>
      <c r="G5" s="114">
        <f>'Jahresbericht 2023'!E4</f>
        <v>-249.76</v>
      </c>
      <c r="H5" s="249">
        <f t="shared" ref="H5:H12" si="3">G5/$G$39</f>
        <v>0.02717934822</v>
      </c>
      <c r="I5" s="111">
        <v>-222.0</v>
      </c>
      <c r="J5" s="251">
        <f t="shared" ref="J5:J12" si="4">I5/$I$39</f>
        <v>0.01546954242</v>
      </c>
    </row>
    <row r="6" ht="14.25" customHeight="1">
      <c r="A6" s="88"/>
      <c r="B6" s="110" t="s">
        <v>10</v>
      </c>
      <c r="C6" s="108">
        <f>'Jahresbericht 2023'!C7</f>
        <v>1405</v>
      </c>
      <c r="D6" s="252">
        <f t="shared" si="1"/>
        <v>0.1435585141</v>
      </c>
      <c r="E6" s="108">
        <v>2080.0</v>
      </c>
      <c r="F6" s="253">
        <f t="shared" si="2"/>
        <v>0.2244487248</v>
      </c>
      <c r="G6" s="118">
        <f>'Jahresbericht 2023'!E7</f>
        <v>0</v>
      </c>
      <c r="H6" s="252">
        <f t="shared" si="3"/>
        <v>0</v>
      </c>
      <c r="I6" s="108">
        <v>0.0</v>
      </c>
      <c r="J6" s="254">
        <f t="shared" si="4"/>
        <v>0</v>
      </c>
    </row>
    <row r="7" ht="14.25" customHeight="1">
      <c r="A7" s="88"/>
      <c r="B7" s="110" t="s">
        <v>11</v>
      </c>
      <c r="C7" s="111">
        <f>'Jahresbericht 2023'!C8</f>
        <v>5121.85</v>
      </c>
      <c r="D7" s="249">
        <f t="shared" si="1"/>
        <v>0.5233346446</v>
      </c>
      <c r="E7" s="111">
        <v>4119.35</v>
      </c>
      <c r="F7" s="250">
        <f t="shared" si="2"/>
        <v>0.4445109877</v>
      </c>
      <c r="G7" s="114">
        <f>'Jahresbericht 2023'!E8</f>
        <v>-6475</v>
      </c>
      <c r="H7" s="249">
        <f t="shared" si="3"/>
        <v>0.7046215557</v>
      </c>
      <c r="I7" s="111">
        <f>-7522.09-199</f>
        <v>-7721.09</v>
      </c>
      <c r="J7" s="251">
        <f t="shared" si="4"/>
        <v>0.5380258077</v>
      </c>
    </row>
    <row r="8" ht="14.25" customHeight="1">
      <c r="A8" s="88"/>
      <c r="B8" s="110" t="s">
        <v>21</v>
      </c>
      <c r="C8" s="108">
        <f>'Jahresbericht 2023'!C13</f>
        <v>0</v>
      </c>
      <c r="D8" s="252">
        <f t="shared" si="1"/>
        <v>0</v>
      </c>
      <c r="E8" s="108">
        <v>0.0</v>
      </c>
      <c r="F8" s="253">
        <f t="shared" si="2"/>
        <v>0</v>
      </c>
      <c r="G8" s="118">
        <f>'Jahresbericht 2023'!E13</f>
        <v>-207.73</v>
      </c>
      <c r="H8" s="252">
        <f t="shared" si="3"/>
        <v>0.02260556537</v>
      </c>
      <c r="I8" s="108">
        <v>-270.86</v>
      </c>
      <c r="J8" s="254">
        <f t="shared" si="4"/>
        <v>0.01887423541</v>
      </c>
    </row>
    <row r="9" ht="14.25" customHeight="1">
      <c r="A9" s="88"/>
      <c r="B9" s="110" t="s">
        <v>22</v>
      </c>
      <c r="C9" s="111">
        <f>'Jahresbericht 2023'!C14</f>
        <v>0</v>
      </c>
      <c r="D9" s="249">
        <f t="shared" si="1"/>
        <v>0</v>
      </c>
      <c r="E9" s="111">
        <v>0.0</v>
      </c>
      <c r="F9" s="250">
        <f t="shared" si="2"/>
        <v>0</v>
      </c>
      <c r="G9" s="114">
        <f>'Jahresbericht 2023'!E14</f>
        <v>0</v>
      </c>
      <c r="H9" s="249">
        <f t="shared" si="3"/>
        <v>0</v>
      </c>
      <c r="I9" s="111">
        <v>0.0</v>
      </c>
      <c r="J9" s="251">
        <f t="shared" si="4"/>
        <v>0</v>
      </c>
    </row>
    <row r="10" ht="14.25" customHeight="1">
      <c r="A10" s="88"/>
      <c r="B10" s="110" t="s">
        <v>23</v>
      </c>
      <c r="C10" s="108">
        <f>'Jahresbericht 2023'!C15</f>
        <v>0</v>
      </c>
      <c r="D10" s="252">
        <f t="shared" si="1"/>
        <v>0</v>
      </c>
      <c r="E10" s="108">
        <v>0.0</v>
      </c>
      <c r="F10" s="253">
        <f t="shared" si="2"/>
        <v>0</v>
      </c>
      <c r="G10" s="118">
        <f>'Jahresbericht 2023'!E15</f>
        <v>-333.04</v>
      </c>
      <c r="H10" s="252">
        <f t="shared" si="3"/>
        <v>0.03624203288</v>
      </c>
      <c r="I10" s="108">
        <v>-3447.5</v>
      </c>
      <c r="J10" s="254">
        <f t="shared" si="4"/>
        <v>0.2402308446</v>
      </c>
    </row>
    <row r="11" ht="14.25" customHeight="1">
      <c r="A11" s="88"/>
      <c r="B11" s="110" t="s">
        <v>28</v>
      </c>
      <c r="C11" s="111">
        <f>'Jahresbericht 2023'!C20</f>
        <v>0</v>
      </c>
      <c r="D11" s="249">
        <f t="shared" si="1"/>
        <v>0</v>
      </c>
      <c r="E11" s="111">
        <v>0.0</v>
      </c>
      <c r="F11" s="250">
        <f t="shared" si="2"/>
        <v>0</v>
      </c>
      <c r="G11" s="114">
        <f>'Jahresbericht 2023'!E20</f>
        <v>-549</v>
      </c>
      <c r="H11" s="249">
        <f t="shared" si="3"/>
        <v>0.05974320217</v>
      </c>
      <c r="I11" s="111">
        <v>-549.0</v>
      </c>
      <c r="J11" s="251">
        <f t="shared" si="4"/>
        <v>0.03825576031</v>
      </c>
    </row>
    <row r="12" ht="14.25" customHeight="1">
      <c r="A12" s="88"/>
      <c r="B12" s="110" t="s">
        <v>29</v>
      </c>
      <c r="C12" s="108">
        <f>'Jahresbericht 2023'!C21</f>
        <v>0</v>
      </c>
      <c r="D12" s="252">
        <f t="shared" si="1"/>
        <v>0</v>
      </c>
      <c r="E12" s="108">
        <v>0.0</v>
      </c>
      <c r="F12" s="253">
        <f t="shared" si="2"/>
        <v>0</v>
      </c>
      <c r="G12" s="118">
        <f>'Jahresbericht 2023'!E21</f>
        <v>0</v>
      </c>
      <c r="H12" s="252">
        <f t="shared" si="3"/>
        <v>0</v>
      </c>
      <c r="I12" s="108">
        <v>-25.0</v>
      </c>
      <c r="J12" s="254">
        <f t="shared" si="4"/>
        <v>0.001742065588</v>
      </c>
    </row>
    <row r="13" ht="14.25" customHeight="1">
      <c r="A13" s="88"/>
      <c r="B13" s="120"/>
      <c r="C13" s="111"/>
      <c r="D13" s="249"/>
      <c r="E13" s="111"/>
      <c r="F13" s="250"/>
      <c r="G13" s="114"/>
      <c r="H13" s="249"/>
      <c r="I13" s="111"/>
      <c r="J13" s="251"/>
    </row>
    <row r="14" ht="14.25" customHeight="1">
      <c r="A14" s="88"/>
      <c r="B14" s="121" t="s">
        <v>30</v>
      </c>
      <c r="C14" s="122">
        <f>SUM(C5:C7,C8:C12)</f>
        <v>8891.85</v>
      </c>
      <c r="D14" s="255">
        <f>C14/C$39</f>
        <v>0.9085414761</v>
      </c>
      <c r="E14" s="122">
        <f>SUM(E5:E12)</f>
        <v>8445.35</v>
      </c>
      <c r="F14" s="256">
        <f>E14/$E$39</f>
        <v>0.9113211721</v>
      </c>
      <c r="G14" s="125">
        <f>SUM(G5:G7,G8:G12)</f>
        <v>-7814.53</v>
      </c>
      <c r="H14" s="255">
        <f>G14/G$39</f>
        <v>0.8503917043</v>
      </c>
      <c r="I14" s="122">
        <f>SUM(I5:I12)</f>
        <v>-12235.45</v>
      </c>
      <c r="J14" s="257">
        <f>I14/$I$39</f>
        <v>0.852598256</v>
      </c>
    </row>
    <row r="15" ht="14.25" customHeight="1">
      <c r="A15" s="88"/>
      <c r="B15" s="127"/>
      <c r="C15" s="128"/>
      <c r="D15" s="258"/>
      <c r="E15" s="128"/>
      <c r="F15" s="259"/>
      <c r="G15" s="131"/>
      <c r="H15" s="258"/>
      <c r="I15" s="128"/>
      <c r="J15" s="260"/>
    </row>
    <row r="16" ht="14.25" customHeight="1">
      <c r="A16" s="88"/>
      <c r="B16" s="133" t="s">
        <v>31</v>
      </c>
      <c r="C16" s="134"/>
      <c r="D16" s="261"/>
      <c r="E16" s="134"/>
      <c r="F16" s="262"/>
      <c r="G16" s="137"/>
      <c r="H16" s="261"/>
      <c r="I16" s="134"/>
      <c r="J16" s="263"/>
    </row>
    <row r="17" ht="14.25" customHeight="1">
      <c r="A17" s="88"/>
      <c r="B17" s="110" t="s">
        <v>32</v>
      </c>
      <c r="C17" s="111">
        <f>'Jahresbericht 2023'!C26</f>
        <v>0</v>
      </c>
      <c r="D17" s="249">
        <f>C17/C39</f>
        <v>0</v>
      </c>
      <c r="E17" s="111">
        <v>0.0</v>
      </c>
      <c r="F17" s="250">
        <f>E17/E39</f>
        <v>0</v>
      </c>
      <c r="G17" s="114">
        <f>'Jahresbericht 2023'!E26</f>
        <v>-185</v>
      </c>
      <c r="H17" s="249">
        <f>G17/G39</f>
        <v>0.02013204445</v>
      </c>
      <c r="I17" s="111">
        <v>-131.97</v>
      </c>
      <c r="J17" s="251">
        <f>I17/I39</f>
        <v>0.009196015826</v>
      </c>
    </row>
    <row r="18" ht="14.25" customHeight="1">
      <c r="A18" s="88"/>
      <c r="B18" s="110" t="s">
        <v>33</v>
      </c>
      <c r="C18" s="108">
        <f>'Jahresbericht 2023'!C27</f>
        <v>0</v>
      </c>
      <c r="D18" s="264">
        <f>C18/C39</f>
        <v>0</v>
      </c>
      <c r="E18" s="108">
        <v>0.0</v>
      </c>
      <c r="F18" s="265">
        <f>E18/E39</f>
        <v>0</v>
      </c>
      <c r="G18" s="118">
        <f>'Jahresbericht 2023'!E27</f>
        <v>-31.48</v>
      </c>
      <c r="H18" s="264">
        <f>G18/G39</f>
        <v>0.003425712212</v>
      </c>
      <c r="I18" s="108">
        <v>-5.44</v>
      </c>
      <c r="J18" s="109">
        <f>I18/I39</f>
        <v>0.000379073472</v>
      </c>
    </row>
    <row r="19" ht="14.25" customHeight="1">
      <c r="A19" s="88"/>
      <c r="B19" s="110" t="s">
        <v>34</v>
      </c>
      <c r="C19" s="111">
        <f>'Jahresbericht 2023'!C28</f>
        <v>0</v>
      </c>
      <c r="D19" s="249">
        <f>C19/C39</f>
        <v>0</v>
      </c>
      <c r="E19" s="111">
        <v>0.0</v>
      </c>
      <c r="F19" s="250">
        <f>E19/E39</f>
        <v>0</v>
      </c>
      <c r="G19" s="114">
        <f>'Jahresbericht 2023'!E28</f>
        <v>-1100</v>
      </c>
      <c r="H19" s="249">
        <f>G19/G39</f>
        <v>0.1197040481</v>
      </c>
      <c r="I19" s="111">
        <v>-1075.0</v>
      </c>
      <c r="J19" s="251">
        <f>I19/I39</f>
        <v>0.07490882029</v>
      </c>
    </row>
    <row r="20" ht="14.25" customHeight="1">
      <c r="A20" s="88"/>
      <c r="B20" s="142" t="s">
        <v>61</v>
      </c>
      <c r="C20" s="108">
        <f>'Jahresbericht 2023'!C29</f>
        <v>0</v>
      </c>
      <c r="D20" s="264">
        <f>C20/C39</f>
        <v>0</v>
      </c>
      <c r="E20" s="108">
        <v>0.0</v>
      </c>
      <c r="F20" s="265">
        <f>E20/E39</f>
        <v>0</v>
      </c>
      <c r="G20" s="118">
        <f>'Jahresbericht 2023'!E29</f>
        <v>0</v>
      </c>
      <c r="H20" s="264">
        <f>G20/G39</f>
        <v>0</v>
      </c>
      <c r="I20" s="108">
        <v>-30.0</v>
      </c>
      <c r="J20" s="109">
        <f>I20/I39</f>
        <v>0.002090478706</v>
      </c>
    </row>
    <row r="21" ht="14.25" customHeight="1">
      <c r="A21" s="88"/>
      <c r="B21" s="120"/>
      <c r="C21" s="143"/>
      <c r="D21" s="266"/>
      <c r="E21" s="143"/>
      <c r="F21" s="267"/>
      <c r="G21" s="146"/>
      <c r="H21" s="266"/>
      <c r="I21" s="147"/>
      <c r="J21" s="268"/>
    </row>
    <row r="22" ht="14.25" customHeight="1">
      <c r="A22" s="88"/>
      <c r="B22" s="121" t="s">
        <v>30</v>
      </c>
      <c r="C22" s="149">
        <f>SUM(C17:C19)</f>
        <v>0</v>
      </c>
      <c r="D22" s="269">
        <f>C22/C$39</f>
        <v>0</v>
      </c>
      <c r="E22" s="149">
        <f>SUM(E17:E19)</f>
        <v>0</v>
      </c>
      <c r="F22" s="270">
        <f>E22/$E$39</f>
        <v>0</v>
      </c>
      <c r="G22" s="152">
        <f>SUM(G17,G18)</f>
        <v>-216.48</v>
      </c>
      <c r="H22" s="269">
        <f>G22/G$39</f>
        <v>0.02355775666</v>
      </c>
      <c r="I22" s="153">
        <f>SUM(I17:I20)</f>
        <v>-1242.41</v>
      </c>
      <c r="J22" s="271">
        <f>I22/$I$39</f>
        <v>0.08657438829</v>
      </c>
    </row>
    <row r="23" ht="14.25" customHeight="1">
      <c r="A23" s="88"/>
      <c r="B23" s="127"/>
      <c r="C23" s="155"/>
      <c r="D23" s="272"/>
      <c r="E23" s="155"/>
      <c r="F23" s="273"/>
      <c r="G23" s="158"/>
      <c r="H23" s="272"/>
      <c r="I23" s="155"/>
      <c r="J23" s="274"/>
    </row>
    <row r="24" ht="14.25" customHeight="1">
      <c r="A24" s="88"/>
      <c r="B24" s="133" t="s">
        <v>37</v>
      </c>
      <c r="C24" s="160"/>
      <c r="D24" s="275"/>
      <c r="E24" s="160"/>
      <c r="F24" s="276"/>
      <c r="G24" s="163"/>
      <c r="H24" s="275"/>
      <c r="I24" s="160"/>
      <c r="J24" s="277"/>
    </row>
    <row r="25" ht="14.25" customHeight="1">
      <c r="A25" s="88"/>
      <c r="B25" s="110" t="s">
        <v>38</v>
      </c>
      <c r="C25" s="143">
        <f>'Jahresbericht 2023'!C34</f>
        <v>402.5</v>
      </c>
      <c r="D25" s="266">
        <f>C25/C39</f>
        <v>0.04112619355</v>
      </c>
      <c r="E25" s="143">
        <v>503.0</v>
      </c>
      <c r="F25" s="267">
        <f>E25/E39</f>
        <v>0.05427774451</v>
      </c>
      <c r="G25" s="146">
        <f>'Jahresbericht 2023'!E34</f>
        <v>-640.6</v>
      </c>
      <c r="H25" s="266">
        <f>G25/G39</f>
        <v>0.06971128472</v>
      </c>
      <c r="I25" s="143">
        <v>-547.5</v>
      </c>
      <c r="J25" s="268">
        <f>I25/I39</f>
        <v>0.03815123638</v>
      </c>
    </row>
    <row r="26" ht="14.25" customHeight="1">
      <c r="A26" s="88"/>
      <c r="B26" s="110" t="s">
        <v>258</v>
      </c>
      <c r="C26" s="165">
        <f>'Jahresbericht 2023'!C35</f>
        <v>0</v>
      </c>
      <c r="D26" s="252">
        <f>C26/C39</f>
        <v>0</v>
      </c>
      <c r="E26" s="165">
        <v>0.0</v>
      </c>
      <c r="F26" s="253">
        <f>E26/E39</f>
        <v>0</v>
      </c>
      <c r="G26" s="166">
        <f>'Jahresbericht 2023'!E35</f>
        <v>0</v>
      </c>
      <c r="H26" s="252">
        <f>G26/G39</f>
        <v>0</v>
      </c>
      <c r="I26" s="165">
        <v>0.0</v>
      </c>
      <c r="J26" s="254">
        <f>I26/I39</f>
        <v>0</v>
      </c>
    </row>
    <row r="27" ht="14.25" customHeight="1">
      <c r="A27" s="88"/>
      <c r="B27" s="110" t="s">
        <v>40</v>
      </c>
      <c r="C27" s="143">
        <f>'Jahresbericht 2023'!C36</f>
        <v>322.6</v>
      </c>
      <c r="D27" s="266">
        <f>C27/C39</f>
        <v>0.03296226097</v>
      </c>
      <c r="E27" s="143">
        <v>289.8</v>
      </c>
      <c r="F27" s="267">
        <f>E27/E39</f>
        <v>0.03127175021</v>
      </c>
      <c r="G27" s="146">
        <f>'Jahresbericht 2023'!E36</f>
        <v>-355.6</v>
      </c>
      <c r="H27" s="266">
        <f>G27/G39</f>
        <v>0.03869705408</v>
      </c>
      <c r="I27" s="143">
        <v>-291.2</v>
      </c>
      <c r="J27" s="268">
        <f>I27/I39</f>
        <v>0.02029157997</v>
      </c>
    </row>
    <row r="28" ht="14.25" customHeight="1">
      <c r="A28" s="88"/>
      <c r="B28" s="110" t="s">
        <v>264</v>
      </c>
      <c r="C28" s="108">
        <f>'Jahresbericht 2023'!C38</f>
        <v>0</v>
      </c>
      <c r="D28" s="264">
        <f>C28/C39</f>
        <v>0</v>
      </c>
      <c r="E28" s="108">
        <v>29.0</v>
      </c>
      <c r="F28" s="265">
        <f>E28/E39</f>
        <v>0.003129333182</v>
      </c>
      <c r="G28" s="118">
        <f>'Jahresbericht 2023'!E38</f>
        <v>-108.48</v>
      </c>
      <c r="H28" s="264">
        <f>G28/G39</f>
        <v>0.01180499558</v>
      </c>
      <c r="I28" s="108">
        <v>-34.22</v>
      </c>
      <c r="J28" s="109">
        <f>I28/I39</f>
        <v>0.002384539377</v>
      </c>
    </row>
    <row r="29" ht="14.25" customHeight="1">
      <c r="A29" s="88"/>
      <c r="B29" s="110" t="s">
        <v>29</v>
      </c>
      <c r="C29" s="143">
        <f>'Jahresbericht 2023'!C39</f>
        <v>0</v>
      </c>
      <c r="D29" s="266">
        <f>C29/C39</f>
        <v>0</v>
      </c>
      <c r="E29" s="143">
        <v>0.0</v>
      </c>
      <c r="F29" s="267">
        <f>E29/E39</f>
        <v>0</v>
      </c>
      <c r="G29" s="146">
        <f>'Jahresbericht 2023'!E39</f>
        <v>0</v>
      </c>
      <c r="H29" s="266">
        <f>G29/G39</f>
        <v>0</v>
      </c>
      <c r="I29" s="143">
        <v>0.0</v>
      </c>
      <c r="J29" s="268">
        <f>I29/I39</f>
        <v>0</v>
      </c>
    </row>
    <row r="30" ht="14.25" customHeight="1">
      <c r="A30" s="88"/>
      <c r="B30" s="120"/>
      <c r="C30" s="168"/>
      <c r="D30" s="252"/>
      <c r="E30" s="168"/>
      <c r="F30" s="253"/>
      <c r="G30" s="166"/>
      <c r="H30" s="252"/>
      <c r="I30" s="165"/>
      <c r="J30" s="254"/>
    </row>
    <row r="31" ht="14.25" customHeight="1">
      <c r="A31" s="88"/>
      <c r="B31" s="121" t="s">
        <v>30</v>
      </c>
      <c r="C31" s="169">
        <f>SUM(C25:C28)</f>
        <v>725.1</v>
      </c>
      <c r="D31" s="278">
        <f>C31/C$39</f>
        <v>0.07408845452</v>
      </c>
      <c r="E31" s="169">
        <f>SUM(E25:E29)</f>
        <v>821.8</v>
      </c>
      <c r="F31" s="279">
        <f>E31/$E$39</f>
        <v>0.0886788279</v>
      </c>
      <c r="G31" s="172">
        <f>SUM(G25:G29)</f>
        <v>-1104.68</v>
      </c>
      <c r="H31" s="278">
        <f>G31/G$39</f>
        <v>0.1202133344</v>
      </c>
      <c r="I31" s="173">
        <f>SUM(I25:I29)</f>
        <v>-872.92</v>
      </c>
      <c r="J31" s="280">
        <f>I31/$I$39</f>
        <v>0.06082735573</v>
      </c>
    </row>
    <row r="32" ht="14.25" customHeight="1">
      <c r="A32" s="88"/>
      <c r="B32" s="127"/>
      <c r="C32" s="175"/>
      <c r="D32" s="281"/>
      <c r="E32" s="175"/>
      <c r="F32" s="282"/>
      <c r="G32" s="178"/>
      <c r="H32" s="281"/>
      <c r="I32" s="175"/>
      <c r="J32" s="283"/>
    </row>
    <row r="33" ht="14.25" customHeight="1">
      <c r="A33" s="88"/>
      <c r="B33" s="180" t="s">
        <v>42</v>
      </c>
      <c r="C33" s="181"/>
      <c r="D33" s="284"/>
      <c r="E33" s="181"/>
      <c r="F33" s="284"/>
      <c r="G33" s="181"/>
      <c r="H33" s="284"/>
      <c r="I33" s="181"/>
      <c r="J33" s="284"/>
    </row>
    <row r="34" ht="14.25" customHeight="1">
      <c r="A34" s="183"/>
      <c r="B34" s="184" t="s">
        <v>63</v>
      </c>
      <c r="C34" s="185">
        <f>'Jahresbericht 2023'!C44</f>
        <v>170</v>
      </c>
      <c r="D34" s="285">
        <f>C34/C39</f>
        <v>0.01737006933</v>
      </c>
      <c r="E34" s="185"/>
      <c r="F34" s="285"/>
      <c r="G34" s="185">
        <f>'Jahresbericht 2023'!E44</f>
        <v>-7.48</v>
      </c>
      <c r="H34" s="285">
        <f>G34/G39</f>
        <v>0.0008139875268</v>
      </c>
      <c r="I34" s="185"/>
      <c r="J34" s="285"/>
    </row>
    <row r="35" ht="14.25" customHeight="1">
      <c r="A35" s="88"/>
      <c r="B35" s="187" t="s">
        <v>64</v>
      </c>
      <c r="C35" s="146">
        <f>'Jahresbericht 2023'!C45</f>
        <v>0</v>
      </c>
      <c r="D35" s="268">
        <f>C35/C39</f>
        <v>0</v>
      </c>
      <c r="E35" s="146"/>
      <c r="F35" s="268"/>
      <c r="G35" s="146">
        <f>'Jahresbericht 2023'!E45</f>
        <v>-46.16</v>
      </c>
      <c r="H35" s="268">
        <f>G35/G39</f>
        <v>0.005023217144</v>
      </c>
      <c r="I35" s="146"/>
      <c r="J35" s="268"/>
    </row>
    <row r="36" ht="14.25" customHeight="1">
      <c r="A36" s="88"/>
      <c r="B36" s="189"/>
      <c r="C36" s="166"/>
      <c r="D36" s="254"/>
      <c r="E36" s="166"/>
      <c r="F36" s="254"/>
      <c r="G36" s="166"/>
      <c r="H36" s="254"/>
      <c r="I36" s="166"/>
      <c r="J36" s="254"/>
    </row>
    <row r="37" ht="14.25" customHeight="1">
      <c r="A37" s="88"/>
      <c r="B37" s="192" t="s">
        <v>30</v>
      </c>
      <c r="C37" s="286">
        <f>SUM(C34:C35)</f>
        <v>170</v>
      </c>
      <c r="D37" s="287">
        <f>C37/C39</f>
        <v>0.01737006933</v>
      </c>
      <c r="E37" s="286"/>
      <c r="F37" s="287"/>
      <c r="G37" s="286">
        <f>SUM(G34:G35)</f>
        <v>-53.64</v>
      </c>
      <c r="H37" s="287">
        <f>G37/G39</f>
        <v>0.005837204671</v>
      </c>
      <c r="I37" s="286"/>
      <c r="J37" s="287"/>
    </row>
    <row r="38" ht="14.25" customHeight="1">
      <c r="A38" s="183"/>
      <c r="B38" s="195"/>
      <c r="C38" s="288"/>
      <c r="D38" s="289"/>
      <c r="E38" s="288"/>
      <c r="F38" s="289"/>
      <c r="G38" s="288"/>
      <c r="H38" s="289"/>
      <c r="I38" s="288"/>
      <c r="J38" s="289"/>
    </row>
    <row r="39" ht="14.25" customHeight="1">
      <c r="A39" s="183"/>
      <c r="B39" s="198" t="s">
        <v>45</v>
      </c>
      <c r="C39" s="290">
        <f>SUM(C14,C22,C31,C37)</f>
        <v>9786.95</v>
      </c>
      <c r="D39" s="291">
        <f>C39/C$39</f>
        <v>1</v>
      </c>
      <c r="E39" s="290">
        <f>SUM(E33,E31,E22,E14)</f>
        <v>9267.15</v>
      </c>
      <c r="F39" s="292">
        <f>E39/$E$39</f>
        <v>1</v>
      </c>
      <c r="G39" s="293">
        <f>SUM(G14,G22,G31,G37)</f>
        <v>-9189.33</v>
      </c>
      <c r="H39" s="294">
        <f>G39/G$39</f>
        <v>1</v>
      </c>
      <c r="I39" s="295">
        <f>SUM(I33,I31,I22,I14)</f>
        <v>-14350.78</v>
      </c>
      <c r="J39" s="296">
        <f>I39/$I$39</f>
        <v>1</v>
      </c>
    </row>
    <row r="40" ht="14.25" customHeight="1">
      <c r="D40" s="2"/>
      <c r="F40" s="2"/>
      <c r="H40" s="2"/>
      <c r="J40" s="2"/>
    </row>
    <row r="41" ht="14.25" customHeight="1">
      <c r="D41" s="2"/>
      <c r="F41" s="2"/>
      <c r="H41" s="2"/>
      <c r="J41" s="2"/>
    </row>
    <row r="42" ht="14.25" customHeight="1">
      <c r="D42" s="2"/>
      <c r="F42" s="2"/>
      <c r="H42" s="2"/>
      <c r="J42" s="2"/>
    </row>
    <row r="43" ht="14.25" customHeight="1">
      <c r="D43" s="2"/>
      <c r="F43" s="2"/>
      <c r="H43" s="2"/>
      <c r="J43" s="2"/>
    </row>
    <row r="44" ht="14.25" customHeight="1">
      <c r="D44" s="2"/>
      <c r="F44" s="2"/>
      <c r="H44" s="2"/>
      <c r="J44" s="2"/>
    </row>
    <row r="45" ht="14.25" customHeight="1">
      <c r="D45" s="2"/>
      <c r="F45" s="2"/>
      <c r="H45" s="2"/>
      <c r="J45" s="2"/>
    </row>
    <row r="46" ht="14.25" customHeight="1">
      <c r="D46" s="2"/>
      <c r="F46" s="2"/>
      <c r="H46" s="2"/>
      <c r="J46" s="2"/>
    </row>
    <row r="47" ht="14.25" customHeight="1">
      <c r="D47" s="2"/>
      <c r="F47" s="2"/>
      <c r="H47" s="2"/>
      <c r="J47" s="2"/>
    </row>
    <row r="48" ht="14.25" customHeight="1">
      <c r="D48" s="2"/>
      <c r="F48" s="2"/>
      <c r="H48" s="2"/>
      <c r="J48" s="2"/>
    </row>
    <row r="49" ht="14.25" customHeight="1">
      <c r="D49" s="2"/>
      <c r="F49" s="2"/>
      <c r="H49" s="2"/>
      <c r="J49" s="2"/>
    </row>
    <row r="50" ht="14.25" customHeight="1">
      <c r="D50" s="2"/>
      <c r="F50" s="2"/>
      <c r="H50" s="2"/>
      <c r="J50" s="2"/>
      <c r="K50" s="206"/>
    </row>
    <row r="51" ht="14.25" customHeight="1">
      <c r="D51" s="2"/>
      <c r="F51" s="2"/>
      <c r="H51" s="2"/>
      <c r="J51" s="2"/>
    </row>
    <row r="52" ht="14.25" customHeight="1">
      <c r="D52" s="2"/>
      <c r="F52" s="2"/>
      <c r="H52" s="2"/>
      <c r="J52" s="2"/>
    </row>
    <row r="53" ht="14.25" customHeight="1">
      <c r="D53" s="2"/>
      <c r="F53" s="2"/>
      <c r="H53" s="2"/>
      <c r="J53" s="2"/>
    </row>
    <row r="54" ht="14.25" customHeight="1">
      <c r="D54" s="2"/>
      <c r="F54" s="2"/>
      <c r="H54" s="2"/>
      <c r="J54" s="2"/>
    </row>
    <row r="55" ht="14.25" customHeight="1">
      <c r="D55" s="2"/>
      <c r="F55" s="2"/>
      <c r="H55" s="2"/>
      <c r="J55" s="2"/>
    </row>
    <row r="56" ht="14.25" customHeight="1">
      <c r="D56" s="2"/>
      <c r="F56" s="2"/>
      <c r="H56" s="2"/>
      <c r="J56" s="2"/>
    </row>
    <row r="57" ht="14.25" customHeight="1">
      <c r="D57" s="2"/>
      <c r="F57" s="2"/>
      <c r="H57" s="2"/>
      <c r="J57" s="2"/>
    </row>
    <row r="58" ht="14.25" customHeight="1">
      <c r="D58" s="2"/>
      <c r="F58" s="2"/>
      <c r="H58" s="2"/>
      <c r="J58" s="2"/>
    </row>
    <row r="59" ht="14.25" customHeight="1">
      <c r="D59" s="2"/>
      <c r="F59" s="2"/>
      <c r="H59" s="2"/>
      <c r="J59" s="2"/>
    </row>
    <row r="60" ht="14.25" customHeight="1">
      <c r="D60" s="2"/>
      <c r="F60" s="2"/>
      <c r="H60" s="2"/>
      <c r="J60" s="2"/>
    </row>
    <row r="61" ht="14.25" customHeight="1">
      <c r="D61" s="2"/>
      <c r="F61" s="2"/>
      <c r="H61" s="2"/>
      <c r="J61" s="2"/>
    </row>
    <row r="62" ht="14.25" customHeight="1">
      <c r="D62" s="2"/>
      <c r="F62" s="2"/>
      <c r="H62" s="2"/>
      <c r="J62" s="2"/>
    </row>
    <row r="63" ht="14.25" customHeight="1">
      <c r="D63" s="2"/>
      <c r="F63" s="2"/>
      <c r="H63" s="2"/>
      <c r="J63" s="2"/>
    </row>
    <row r="64" ht="14.25" customHeight="1">
      <c r="D64" s="2"/>
      <c r="F64" s="2"/>
      <c r="H64" s="2"/>
      <c r="J64" s="2"/>
    </row>
    <row r="65" ht="14.25" customHeight="1">
      <c r="D65" s="2"/>
      <c r="F65" s="2"/>
      <c r="H65" s="2"/>
      <c r="J65" s="2"/>
    </row>
    <row r="66" ht="14.25" customHeight="1">
      <c r="D66" s="2"/>
      <c r="F66" s="2"/>
      <c r="H66" s="2"/>
      <c r="J66" s="2"/>
    </row>
    <row r="67" ht="14.25" customHeight="1">
      <c r="D67" s="2"/>
      <c r="F67" s="2"/>
      <c r="H67" s="2"/>
      <c r="J67" s="2"/>
    </row>
    <row r="68" ht="14.25" customHeight="1">
      <c r="D68" s="2"/>
      <c r="F68" s="2"/>
      <c r="H68" s="2"/>
      <c r="J68" s="2"/>
    </row>
    <row r="69" ht="14.25" customHeight="1">
      <c r="D69" s="2"/>
      <c r="F69" s="2"/>
      <c r="H69" s="2"/>
      <c r="J69" s="2"/>
    </row>
    <row r="70" ht="14.25" customHeight="1">
      <c r="D70" s="2"/>
      <c r="F70" s="2"/>
      <c r="H70" s="2"/>
      <c r="J70" s="2"/>
    </row>
    <row r="71" ht="14.25" customHeight="1">
      <c r="D71" s="2"/>
      <c r="F71" s="2"/>
      <c r="H71" s="2"/>
      <c r="J71" s="2"/>
    </row>
    <row r="72" ht="14.25" customHeight="1">
      <c r="D72" s="2"/>
      <c r="F72" s="2"/>
      <c r="H72" s="2"/>
      <c r="J72" s="2"/>
    </row>
    <row r="73" ht="14.25" customHeight="1">
      <c r="D73" s="2"/>
      <c r="F73" s="2"/>
      <c r="H73" s="2"/>
      <c r="J73" s="2"/>
    </row>
    <row r="74" ht="14.25" customHeight="1">
      <c r="D74" s="2"/>
      <c r="F74" s="2"/>
      <c r="H74" s="2"/>
      <c r="J74" s="2"/>
    </row>
    <row r="75" ht="14.25" customHeight="1">
      <c r="D75" s="2"/>
      <c r="F75" s="2"/>
      <c r="H75" s="2"/>
      <c r="J75" s="2"/>
    </row>
    <row r="76" ht="14.25" customHeight="1">
      <c r="D76" s="2"/>
      <c r="F76" s="2"/>
      <c r="H76" s="2"/>
      <c r="J76" s="2"/>
    </row>
    <row r="77" ht="14.25" customHeight="1">
      <c r="D77" s="2"/>
      <c r="F77" s="2"/>
      <c r="H77" s="2"/>
      <c r="J77" s="2"/>
    </row>
    <row r="78" ht="14.25" customHeight="1">
      <c r="D78" s="2"/>
      <c r="F78" s="2"/>
      <c r="H78" s="2"/>
      <c r="J78" s="2"/>
    </row>
    <row r="79" ht="14.25" customHeight="1">
      <c r="D79" s="2"/>
      <c r="F79" s="2"/>
      <c r="H79" s="2"/>
      <c r="J79" s="2"/>
    </row>
    <row r="80" ht="14.25" customHeight="1">
      <c r="D80" s="2"/>
      <c r="F80" s="2"/>
      <c r="H80" s="2"/>
      <c r="J80" s="2"/>
    </row>
    <row r="81" ht="14.25" customHeight="1">
      <c r="D81" s="2"/>
      <c r="F81" s="2"/>
      <c r="H81" s="2"/>
      <c r="J81" s="2"/>
    </row>
    <row r="82" ht="14.25" customHeight="1">
      <c r="D82" s="2"/>
      <c r="F82" s="2"/>
      <c r="H82" s="2"/>
      <c r="J82" s="2"/>
    </row>
    <row r="83" ht="14.25" customHeight="1">
      <c r="D83" s="2"/>
      <c r="F83" s="2"/>
      <c r="H83" s="2"/>
      <c r="J83" s="2"/>
    </row>
    <row r="84" ht="14.25" customHeight="1">
      <c r="D84" s="2"/>
      <c r="F84" s="2"/>
      <c r="H84" s="2"/>
      <c r="J84" s="2"/>
    </row>
    <row r="85" ht="14.25" customHeight="1">
      <c r="D85" s="2"/>
      <c r="F85" s="2"/>
      <c r="H85" s="2"/>
      <c r="J85" s="2"/>
    </row>
    <row r="86" ht="14.25" customHeight="1">
      <c r="D86" s="2"/>
      <c r="F86" s="2"/>
      <c r="H86" s="2"/>
      <c r="J86" s="2"/>
    </row>
    <row r="87" ht="14.25" customHeight="1">
      <c r="D87" s="2"/>
      <c r="F87" s="2"/>
      <c r="H87" s="2"/>
      <c r="J87" s="2"/>
    </row>
    <row r="88" ht="14.25" customHeight="1">
      <c r="D88" s="2"/>
      <c r="F88" s="2"/>
      <c r="H88" s="2"/>
      <c r="J88" s="2"/>
    </row>
    <row r="89" ht="14.25" customHeight="1">
      <c r="D89" s="2"/>
      <c r="F89" s="2"/>
      <c r="H89" s="2"/>
      <c r="J89" s="2"/>
    </row>
    <row r="90" ht="14.25" customHeight="1">
      <c r="D90" s="2"/>
      <c r="F90" s="2"/>
      <c r="H90" s="2"/>
      <c r="J90" s="2"/>
    </row>
    <row r="91" ht="14.25" customHeight="1">
      <c r="D91" s="2"/>
      <c r="F91" s="2"/>
      <c r="H91" s="2"/>
      <c r="J91" s="2"/>
    </row>
    <row r="92" ht="14.25" customHeight="1">
      <c r="D92" s="2"/>
      <c r="F92" s="2"/>
      <c r="H92" s="2"/>
      <c r="J92" s="2"/>
    </row>
    <row r="93" ht="14.25" customHeight="1">
      <c r="D93" s="2"/>
      <c r="F93" s="2"/>
      <c r="H93" s="2"/>
      <c r="J93" s="2"/>
    </row>
    <row r="94" ht="14.25" customHeight="1">
      <c r="D94" s="2"/>
      <c r="F94" s="2"/>
      <c r="H94" s="2"/>
      <c r="J94" s="2"/>
    </row>
    <row r="95" ht="14.25" customHeight="1">
      <c r="D95" s="2"/>
      <c r="F95" s="2"/>
      <c r="H95" s="2"/>
      <c r="J95" s="2"/>
    </row>
    <row r="96" ht="14.25" customHeight="1">
      <c r="D96" s="2"/>
      <c r="F96" s="2"/>
      <c r="H96" s="2"/>
      <c r="J96" s="2"/>
    </row>
    <row r="97" ht="14.25" customHeight="1">
      <c r="D97" s="2"/>
      <c r="F97" s="2"/>
      <c r="H97" s="2"/>
      <c r="J97" s="2"/>
    </row>
    <row r="98" ht="14.25" customHeight="1">
      <c r="D98" s="2"/>
      <c r="F98" s="2"/>
      <c r="H98" s="2"/>
      <c r="J98" s="2"/>
    </row>
    <row r="99" ht="14.25" customHeight="1">
      <c r="D99" s="2"/>
      <c r="F99" s="2"/>
      <c r="H99" s="2"/>
      <c r="J99" s="2"/>
    </row>
    <row r="100" ht="14.25" customHeight="1">
      <c r="D100" s="2"/>
      <c r="F100" s="2"/>
      <c r="H100" s="2"/>
      <c r="J100" s="2"/>
    </row>
    <row r="101" ht="14.25" customHeight="1">
      <c r="D101" s="2"/>
      <c r="F101" s="2"/>
      <c r="H101" s="2"/>
      <c r="J101" s="2"/>
    </row>
    <row r="102" ht="14.25" customHeight="1">
      <c r="D102" s="2"/>
      <c r="F102" s="2"/>
      <c r="H102" s="2"/>
      <c r="J102" s="2"/>
    </row>
    <row r="103" ht="14.25" customHeight="1">
      <c r="D103" s="2"/>
      <c r="F103" s="2"/>
      <c r="H103" s="2"/>
      <c r="J103" s="2"/>
    </row>
    <row r="104" ht="14.25" customHeight="1">
      <c r="D104" s="2"/>
      <c r="F104" s="2"/>
      <c r="H104" s="2"/>
      <c r="J104" s="2"/>
    </row>
    <row r="105" ht="14.25" customHeight="1">
      <c r="D105" s="2"/>
      <c r="F105" s="2"/>
      <c r="H105" s="2"/>
      <c r="J105" s="2"/>
    </row>
    <row r="106" ht="14.25" customHeight="1">
      <c r="D106" s="2"/>
      <c r="F106" s="2"/>
      <c r="H106" s="2"/>
      <c r="J106" s="2"/>
    </row>
    <row r="107" ht="14.25" customHeight="1">
      <c r="D107" s="2"/>
      <c r="F107" s="2"/>
      <c r="H107" s="2"/>
      <c r="J107" s="2"/>
    </row>
    <row r="108" ht="14.25" customHeight="1">
      <c r="D108" s="2"/>
      <c r="F108" s="2"/>
      <c r="H108" s="2"/>
      <c r="J108" s="2"/>
    </row>
    <row r="109" ht="14.25" customHeight="1">
      <c r="D109" s="2"/>
      <c r="F109" s="2"/>
      <c r="H109" s="2"/>
      <c r="J109" s="2"/>
    </row>
    <row r="110" ht="14.25" customHeight="1">
      <c r="D110" s="2"/>
      <c r="F110" s="2"/>
      <c r="H110" s="2"/>
      <c r="J110" s="2"/>
    </row>
    <row r="111" ht="14.25" customHeight="1">
      <c r="D111" s="2"/>
      <c r="F111" s="2"/>
      <c r="H111" s="2"/>
      <c r="J111" s="2"/>
    </row>
    <row r="112" ht="14.25" customHeight="1">
      <c r="D112" s="2"/>
      <c r="F112" s="2"/>
      <c r="H112" s="2"/>
      <c r="J112" s="2"/>
    </row>
    <row r="113" ht="14.25" customHeight="1">
      <c r="D113" s="2"/>
      <c r="F113" s="2"/>
      <c r="H113" s="2"/>
      <c r="J113" s="2"/>
    </row>
    <row r="114" ht="14.25" customHeight="1">
      <c r="D114" s="2"/>
      <c r="F114" s="2"/>
      <c r="H114" s="2"/>
      <c r="J114" s="2"/>
    </row>
    <row r="115" ht="14.25" customHeight="1">
      <c r="D115" s="2"/>
      <c r="F115" s="2"/>
      <c r="H115" s="2"/>
      <c r="J115" s="2"/>
    </row>
    <row r="116" ht="14.25" customHeight="1">
      <c r="D116" s="2"/>
      <c r="F116" s="2"/>
      <c r="H116" s="2"/>
      <c r="J116" s="2"/>
    </row>
    <row r="117" ht="14.25" customHeight="1">
      <c r="D117" s="2"/>
      <c r="F117" s="2"/>
      <c r="H117" s="2"/>
      <c r="J117" s="2"/>
    </row>
    <row r="118" ht="14.25" customHeight="1">
      <c r="D118" s="2"/>
      <c r="F118" s="2"/>
      <c r="H118" s="2"/>
      <c r="J118" s="2"/>
    </row>
    <row r="119" ht="14.25" customHeight="1">
      <c r="D119" s="2"/>
      <c r="F119" s="2"/>
      <c r="H119" s="2"/>
      <c r="J119" s="2"/>
    </row>
    <row r="120" ht="14.25" customHeight="1">
      <c r="D120" s="2"/>
      <c r="F120" s="2"/>
      <c r="H120" s="2"/>
      <c r="J120" s="2"/>
    </row>
    <row r="121" ht="14.25" customHeight="1">
      <c r="D121" s="2"/>
      <c r="F121" s="2"/>
      <c r="H121" s="2"/>
      <c r="J121" s="2"/>
    </row>
    <row r="122" ht="14.25" customHeight="1">
      <c r="D122" s="2"/>
      <c r="F122" s="2"/>
      <c r="H122" s="2"/>
      <c r="J122" s="2"/>
    </row>
    <row r="123" ht="14.25" customHeight="1">
      <c r="D123" s="2"/>
      <c r="F123" s="2"/>
      <c r="H123" s="2"/>
      <c r="J123" s="2"/>
    </row>
    <row r="124" ht="14.25" customHeight="1">
      <c r="D124" s="2"/>
      <c r="F124" s="2"/>
      <c r="H124" s="2"/>
      <c r="J124" s="2"/>
    </row>
    <row r="125" ht="14.25" customHeight="1">
      <c r="D125" s="2"/>
      <c r="F125" s="2"/>
      <c r="H125" s="2"/>
      <c r="J125" s="2"/>
    </row>
    <row r="126" ht="14.25" customHeight="1">
      <c r="D126" s="2"/>
      <c r="F126" s="2"/>
      <c r="H126" s="2"/>
      <c r="J126" s="2"/>
    </row>
    <row r="127" ht="14.25" customHeight="1">
      <c r="D127" s="2"/>
      <c r="F127" s="2"/>
      <c r="H127" s="2"/>
      <c r="J127" s="2"/>
    </row>
    <row r="128" ht="14.25" customHeight="1">
      <c r="D128" s="2"/>
      <c r="F128" s="2"/>
      <c r="H128" s="2"/>
      <c r="J128" s="2"/>
    </row>
    <row r="129" ht="14.25" customHeight="1">
      <c r="D129" s="2"/>
      <c r="F129" s="2"/>
      <c r="H129" s="2"/>
      <c r="J129" s="2"/>
    </row>
    <row r="130" ht="14.25" customHeight="1">
      <c r="D130" s="2"/>
      <c r="F130" s="2"/>
      <c r="H130" s="2"/>
      <c r="J130" s="2"/>
    </row>
    <row r="131" ht="14.25" customHeight="1">
      <c r="D131" s="2"/>
      <c r="F131" s="2"/>
      <c r="H131" s="2"/>
      <c r="J131" s="2"/>
    </row>
    <row r="132" ht="14.25" customHeight="1">
      <c r="D132" s="2"/>
      <c r="F132" s="2"/>
      <c r="H132" s="2"/>
      <c r="J132" s="2"/>
    </row>
    <row r="133" ht="14.25" customHeight="1">
      <c r="D133" s="2"/>
      <c r="F133" s="2"/>
      <c r="H133" s="2"/>
      <c r="J133" s="2"/>
    </row>
    <row r="134" ht="14.25" customHeight="1">
      <c r="D134" s="2"/>
      <c r="F134" s="2"/>
      <c r="H134" s="2"/>
      <c r="J134" s="2"/>
    </row>
    <row r="135" ht="14.25" customHeight="1">
      <c r="D135" s="2"/>
      <c r="F135" s="2"/>
      <c r="H135" s="2"/>
      <c r="J135" s="2"/>
    </row>
    <row r="136" ht="14.25" customHeight="1">
      <c r="D136" s="2"/>
      <c r="F136" s="2"/>
      <c r="H136" s="2"/>
      <c r="J136" s="2"/>
    </row>
    <row r="137" ht="14.25" customHeight="1">
      <c r="D137" s="2"/>
      <c r="F137" s="2"/>
      <c r="H137" s="2"/>
      <c r="J137" s="2"/>
    </row>
    <row r="138" ht="14.25" customHeight="1">
      <c r="D138" s="2"/>
      <c r="F138" s="2"/>
      <c r="H138" s="2"/>
      <c r="J138" s="2"/>
    </row>
    <row r="139" ht="14.25" customHeight="1">
      <c r="D139" s="2"/>
      <c r="F139" s="2"/>
      <c r="H139" s="2"/>
      <c r="J139" s="2"/>
    </row>
    <row r="140" ht="14.25" customHeight="1">
      <c r="D140" s="2"/>
      <c r="F140" s="2"/>
      <c r="H140" s="2"/>
      <c r="J140" s="2"/>
    </row>
    <row r="141" ht="14.25" customHeight="1">
      <c r="D141" s="2"/>
      <c r="F141" s="2"/>
      <c r="H141" s="2"/>
      <c r="J141" s="2"/>
    </row>
    <row r="142" ht="14.25" customHeight="1">
      <c r="D142" s="2"/>
      <c r="F142" s="2"/>
      <c r="H142" s="2"/>
      <c r="J142" s="2"/>
    </row>
    <row r="143" ht="14.25" customHeight="1">
      <c r="D143" s="2"/>
      <c r="F143" s="2"/>
      <c r="H143" s="2"/>
      <c r="J143" s="2"/>
    </row>
    <row r="144" ht="14.25" customHeight="1">
      <c r="D144" s="2"/>
      <c r="F144" s="2"/>
      <c r="H144" s="2"/>
      <c r="J144" s="2"/>
    </row>
    <row r="145" ht="14.25" customHeight="1">
      <c r="D145" s="2"/>
      <c r="F145" s="2"/>
      <c r="H145" s="2"/>
      <c r="J145" s="2"/>
    </row>
    <row r="146" ht="14.25" customHeight="1">
      <c r="D146" s="2"/>
      <c r="F146" s="2"/>
      <c r="H146" s="2"/>
      <c r="J146" s="2"/>
    </row>
    <row r="147" ht="14.25" customHeight="1">
      <c r="D147" s="2"/>
      <c r="F147" s="2"/>
      <c r="H147" s="2"/>
      <c r="J147" s="2"/>
    </row>
    <row r="148" ht="14.25" customHeight="1">
      <c r="D148" s="2"/>
      <c r="F148" s="2"/>
      <c r="H148" s="2"/>
      <c r="J148" s="2"/>
    </row>
    <row r="149" ht="14.25" customHeight="1">
      <c r="D149" s="2"/>
      <c r="F149" s="2"/>
      <c r="H149" s="2"/>
      <c r="J149" s="2"/>
    </row>
    <row r="150" ht="14.25" customHeight="1">
      <c r="D150" s="2"/>
      <c r="F150" s="2"/>
      <c r="H150" s="2"/>
      <c r="J150" s="2"/>
    </row>
    <row r="151" ht="14.25" customHeight="1">
      <c r="D151" s="2"/>
      <c r="F151" s="2"/>
      <c r="H151" s="2"/>
      <c r="J151" s="2"/>
    </row>
    <row r="152" ht="14.25" customHeight="1">
      <c r="D152" s="2"/>
      <c r="F152" s="2"/>
      <c r="H152" s="2"/>
      <c r="J152" s="2"/>
    </row>
    <row r="153" ht="14.25" customHeight="1">
      <c r="D153" s="2"/>
      <c r="F153" s="2"/>
      <c r="H153" s="2"/>
      <c r="J153" s="2"/>
    </row>
    <row r="154" ht="14.25" customHeight="1">
      <c r="D154" s="2"/>
      <c r="F154" s="2"/>
      <c r="H154" s="2"/>
      <c r="J154" s="2"/>
    </row>
    <row r="155" ht="14.25" customHeight="1">
      <c r="D155" s="2"/>
      <c r="F155" s="2"/>
      <c r="H155" s="2"/>
      <c r="J155" s="2"/>
    </row>
    <row r="156" ht="14.25" customHeight="1">
      <c r="D156" s="2"/>
      <c r="F156" s="2"/>
      <c r="H156" s="2"/>
      <c r="J156" s="2"/>
    </row>
    <row r="157" ht="14.25" customHeight="1">
      <c r="D157" s="2"/>
      <c r="F157" s="2"/>
      <c r="H157" s="2"/>
      <c r="J157" s="2"/>
    </row>
    <row r="158" ht="14.25" customHeight="1">
      <c r="D158" s="2"/>
      <c r="F158" s="2"/>
      <c r="H158" s="2"/>
      <c r="J158" s="2"/>
    </row>
    <row r="159" ht="14.25" customHeight="1">
      <c r="D159" s="2"/>
      <c r="F159" s="2"/>
      <c r="H159" s="2"/>
      <c r="J159" s="2"/>
    </row>
    <row r="160" ht="14.25" customHeight="1">
      <c r="D160" s="2"/>
      <c r="F160" s="2"/>
      <c r="H160" s="2"/>
      <c r="J160" s="2"/>
    </row>
    <row r="161" ht="14.25" customHeight="1">
      <c r="D161" s="2"/>
      <c r="F161" s="2"/>
      <c r="H161" s="2"/>
      <c r="J161" s="2"/>
    </row>
    <row r="162" ht="14.25" customHeight="1">
      <c r="D162" s="2"/>
      <c r="F162" s="2"/>
      <c r="H162" s="2"/>
      <c r="J162" s="2"/>
    </row>
    <row r="163" ht="14.25" customHeight="1">
      <c r="D163" s="2"/>
      <c r="F163" s="2"/>
      <c r="H163" s="2"/>
      <c r="J163" s="2"/>
    </row>
    <row r="164" ht="14.25" customHeight="1">
      <c r="D164" s="2"/>
      <c r="F164" s="2"/>
      <c r="H164" s="2"/>
      <c r="J164" s="2"/>
    </row>
    <row r="165" ht="14.25" customHeight="1">
      <c r="D165" s="2"/>
      <c r="F165" s="2"/>
      <c r="H165" s="2"/>
      <c r="J165" s="2"/>
    </row>
    <row r="166" ht="14.25" customHeight="1">
      <c r="D166" s="2"/>
      <c r="F166" s="2"/>
      <c r="H166" s="2"/>
      <c r="J166" s="2"/>
    </row>
    <row r="167" ht="14.25" customHeight="1">
      <c r="D167" s="2"/>
      <c r="F167" s="2"/>
      <c r="H167" s="2"/>
      <c r="J167" s="2"/>
    </row>
    <row r="168" ht="14.25" customHeight="1">
      <c r="D168" s="2"/>
      <c r="F168" s="2"/>
      <c r="H168" s="2"/>
      <c r="J168" s="2"/>
    </row>
    <row r="169" ht="14.25" customHeight="1">
      <c r="D169" s="2"/>
      <c r="F169" s="2"/>
      <c r="H169" s="2"/>
      <c r="J169" s="2"/>
    </row>
    <row r="170" ht="14.25" customHeight="1">
      <c r="D170" s="2"/>
      <c r="F170" s="2"/>
      <c r="H170" s="2"/>
      <c r="J170" s="2"/>
    </row>
    <row r="171" ht="14.25" customHeight="1">
      <c r="D171" s="2"/>
      <c r="F171" s="2"/>
      <c r="H171" s="2"/>
      <c r="J171" s="2"/>
    </row>
    <row r="172" ht="14.25" customHeight="1">
      <c r="D172" s="2"/>
      <c r="F172" s="2"/>
      <c r="H172" s="2"/>
      <c r="J172" s="2"/>
    </row>
    <row r="173" ht="14.25" customHeight="1">
      <c r="D173" s="2"/>
      <c r="F173" s="2"/>
      <c r="H173" s="2"/>
      <c r="J173" s="2"/>
    </row>
    <row r="174" ht="14.25" customHeight="1">
      <c r="D174" s="2"/>
      <c r="F174" s="2"/>
      <c r="H174" s="2"/>
      <c r="J174" s="2"/>
    </row>
    <row r="175" ht="14.25" customHeight="1">
      <c r="D175" s="2"/>
      <c r="F175" s="2"/>
      <c r="H175" s="2"/>
      <c r="J175" s="2"/>
    </row>
    <row r="176" ht="14.25" customHeight="1">
      <c r="D176" s="2"/>
      <c r="F176" s="2"/>
      <c r="H176" s="2"/>
      <c r="J176" s="2"/>
    </row>
    <row r="177" ht="14.25" customHeight="1">
      <c r="D177" s="2"/>
      <c r="F177" s="2"/>
      <c r="H177" s="2"/>
      <c r="J177" s="2"/>
    </row>
    <row r="178" ht="14.25" customHeight="1">
      <c r="D178" s="2"/>
      <c r="F178" s="2"/>
      <c r="H178" s="2"/>
      <c r="J178" s="2"/>
    </row>
    <row r="179" ht="14.25" customHeight="1">
      <c r="D179" s="2"/>
      <c r="F179" s="2"/>
      <c r="H179" s="2"/>
      <c r="J179" s="2"/>
    </row>
    <row r="180" ht="14.25" customHeight="1">
      <c r="D180" s="2"/>
      <c r="F180" s="2"/>
      <c r="H180" s="2"/>
      <c r="J180" s="2"/>
    </row>
    <row r="181" ht="14.25" customHeight="1">
      <c r="D181" s="2"/>
      <c r="F181" s="2"/>
      <c r="H181" s="2"/>
      <c r="J181" s="2"/>
    </row>
    <row r="182" ht="14.25" customHeight="1">
      <c r="D182" s="2"/>
      <c r="F182" s="2"/>
      <c r="H182" s="2"/>
      <c r="J182" s="2"/>
    </row>
    <row r="183" ht="14.25" customHeight="1">
      <c r="D183" s="2"/>
      <c r="F183" s="2"/>
      <c r="H183" s="2"/>
      <c r="J183" s="2"/>
    </row>
    <row r="184" ht="14.25" customHeight="1">
      <c r="D184" s="2"/>
      <c r="F184" s="2"/>
      <c r="H184" s="2"/>
      <c r="J184" s="2"/>
    </row>
    <row r="185" ht="14.25" customHeight="1">
      <c r="D185" s="2"/>
      <c r="F185" s="2"/>
      <c r="H185" s="2"/>
      <c r="J185" s="2"/>
    </row>
    <row r="186" ht="14.25" customHeight="1">
      <c r="D186" s="2"/>
      <c r="F186" s="2"/>
      <c r="H186" s="2"/>
      <c r="J186" s="2"/>
    </row>
    <row r="187" ht="14.25" customHeight="1">
      <c r="D187" s="2"/>
      <c r="F187" s="2"/>
      <c r="H187" s="2"/>
      <c r="J187" s="2"/>
    </row>
    <row r="188" ht="14.25" customHeight="1">
      <c r="D188" s="2"/>
      <c r="F188" s="2"/>
      <c r="H188" s="2"/>
      <c r="J188" s="2"/>
    </row>
    <row r="189" ht="14.25" customHeight="1">
      <c r="D189" s="2"/>
      <c r="F189" s="2"/>
      <c r="H189" s="2"/>
      <c r="J189" s="2"/>
    </row>
    <row r="190" ht="14.25" customHeight="1">
      <c r="D190" s="2"/>
      <c r="F190" s="2"/>
      <c r="H190" s="2"/>
      <c r="J190" s="2"/>
    </row>
    <row r="191" ht="14.25" customHeight="1">
      <c r="D191" s="2"/>
      <c r="F191" s="2"/>
      <c r="H191" s="2"/>
      <c r="J191" s="2"/>
    </row>
    <row r="192" ht="14.25" customHeight="1">
      <c r="D192" s="2"/>
      <c r="F192" s="2"/>
      <c r="H192" s="2"/>
      <c r="J192" s="2"/>
    </row>
    <row r="193" ht="14.25" customHeight="1">
      <c r="D193" s="2"/>
      <c r="F193" s="2"/>
      <c r="H193" s="2"/>
      <c r="J193" s="2"/>
    </row>
    <row r="194" ht="14.25" customHeight="1">
      <c r="D194" s="2"/>
      <c r="F194" s="2"/>
      <c r="H194" s="2"/>
      <c r="J194" s="2"/>
    </row>
    <row r="195" ht="14.25" customHeight="1">
      <c r="D195" s="2"/>
      <c r="F195" s="2"/>
      <c r="H195" s="2"/>
      <c r="J195" s="2"/>
    </row>
    <row r="196" ht="14.25" customHeight="1">
      <c r="D196" s="2"/>
      <c r="F196" s="2"/>
      <c r="H196" s="2"/>
      <c r="J196" s="2"/>
    </row>
    <row r="197" ht="14.25" customHeight="1">
      <c r="D197" s="2"/>
      <c r="F197" s="2"/>
      <c r="H197" s="2"/>
      <c r="J197" s="2"/>
    </row>
    <row r="198" ht="14.25" customHeight="1">
      <c r="D198" s="2"/>
      <c r="F198" s="2"/>
      <c r="H198" s="2"/>
      <c r="J198" s="2"/>
    </row>
    <row r="199" ht="14.25" customHeight="1">
      <c r="D199" s="2"/>
      <c r="F199" s="2"/>
      <c r="H199" s="2"/>
      <c r="J199" s="2"/>
    </row>
    <row r="200" ht="14.25" customHeight="1">
      <c r="D200" s="2"/>
      <c r="F200" s="2"/>
      <c r="H200" s="2"/>
      <c r="J200" s="2"/>
    </row>
    <row r="201" ht="14.25" customHeight="1">
      <c r="D201" s="2"/>
      <c r="F201" s="2"/>
      <c r="H201" s="2"/>
      <c r="J201" s="2"/>
    </row>
    <row r="202" ht="14.25" customHeight="1">
      <c r="D202" s="2"/>
      <c r="F202" s="2"/>
      <c r="H202" s="2"/>
      <c r="J202" s="2"/>
    </row>
    <row r="203" ht="14.25" customHeight="1">
      <c r="D203" s="2"/>
      <c r="F203" s="2"/>
      <c r="H203" s="2"/>
      <c r="J203" s="2"/>
    </row>
    <row r="204" ht="14.25" customHeight="1">
      <c r="D204" s="2"/>
      <c r="F204" s="2"/>
      <c r="H204" s="2"/>
      <c r="J204" s="2"/>
    </row>
    <row r="205" ht="14.25" customHeight="1">
      <c r="D205" s="2"/>
      <c r="F205" s="2"/>
      <c r="H205" s="2"/>
      <c r="J205" s="2"/>
    </row>
    <row r="206" ht="14.25" customHeight="1">
      <c r="D206" s="2"/>
      <c r="F206" s="2"/>
      <c r="H206" s="2"/>
      <c r="J206" s="2"/>
    </row>
    <row r="207" ht="14.25" customHeight="1">
      <c r="D207" s="2"/>
      <c r="F207" s="2"/>
      <c r="H207" s="2"/>
      <c r="J207" s="2"/>
    </row>
    <row r="208" ht="14.25" customHeight="1">
      <c r="D208" s="2"/>
      <c r="F208" s="2"/>
      <c r="H208" s="2"/>
      <c r="J208" s="2"/>
    </row>
    <row r="209" ht="14.25" customHeight="1">
      <c r="D209" s="2"/>
      <c r="F209" s="2"/>
      <c r="H209" s="2"/>
      <c r="J209" s="2"/>
    </row>
    <row r="210" ht="14.25" customHeight="1">
      <c r="D210" s="2"/>
      <c r="F210" s="2"/>
      <c r="H210" s="2"/>
      <c r="J210" s="2"/>
    </row>
    <row r="211" ht="14.25" customHeight="1">
      <c r="D211" s="2"/>
      <c r="F211" s="2"/>
      <c r="H211" s="2"/>
      <c r="J211" s="2"/>
    </row>
    <row r="212" ht="14.25" customHeight="1">
      <c r="D212" s="2"/>
      <c r="F212" s="2"/>
      <c r="H212" s="2"/>
      <c r="J212" s="2"/>
    </row>
    <row r="213" ht="14.25" customHeight="1">
      <c r="D213" s="2"/>
      <c r="F213" s="2"/>
      <c r="H213" s="2"/>
      <c r="J213" s="2"/>
    </row>
    <row r="214" ht="14.25" customHeight="1">
      <c r="D214" s="2"/>
      <c r="F214" s="2"/>
      <c r="H214" s="2"/>
      <c r="J214" s="2"/>
    </row>
    <row r="215" ht="14.25" customHeight="1">
      <c r="D215" s="2"/>
      <c r="F215" s="2"/>
      <c r="H215" s="2"/>
      <c r="J215" s="2"/>
    </row>
    <row r="216" ht="14.25" customHeight="1">
      <c r="D216" s="2"/>
      <c r="F216" s="2"/>
      <c r="H216" s="2"/>
      <c r="J216" s="2"/>
    </row>
    <row r="217" ht="14.25" customHeight="1">
      <c r="D217" s="2"/>
      <c r="F217" s="2"/>
      <c r="H217" s="2"/>
      <c r="J217" s="2"/>
    </row>
    <row r="218" ht="14.25" customHeight="1">
      <c r="D218" s="2"/>
      <c r="F218" s="2"/>
      <c r="H218" s="2"/>
      <c r="J218" s="2"/>
    </row>
    <row r="219" ht="14.25" customHeight="1">
      <c r="D219" s="2"/>
      <c r="F219" s="2"/>
      <c r="H219" s="2"/>
      <c r="J219" s="2"/>
    </row>
    <row r="220" ht="14.25" customHeight="1">
      <c r="D220" s="2"/>
      <c r="F220" s="2"/>
      <c r="H220" s="2"/>
      <c r="J220" s="2"/>
    </row>
    <row r="221" ht="14.25" customHeight="1">
      <c r="D221" s="2"/>
      <c r="F221" s="2"/>
      <c r="H221" s="2"/>
      <c r="J221" s="2"/>
    </row>
    <row r="222" ht="14.25" customHeight="1">
      <c r="D222" s="2"/>
      <c r="F222" s="2"/>
      <c r="H222" s="2"/>
      <c r="J222" s="2"/>
    </row>
    <row r="223" ht="14.25" customHeight="1">
      <c r="D223" s="2"/>
      <c r="F223" s="2"/>
      <c r="H223" s="2"/>
      <c r="J223" s="2"/>
    </row>
    <row r="224" ht="14.25" customHeight="1">
      <c r="D224" s="2"/>
      <c r="F224" s="2"/>
      <c r="H224" s="2"/>
      <c r="J224" s="2"/>
    </row>
    <row r="225" ht="14.25" customHeight="1">
      <c r="D225" s="2"/>
      <c r="F225" s="2"/>
      <c r="H225" s="2"/>
      <c r="J225" s="2"/>
    </row>
    <row r="226" ht="14.25" customHeight="1">
      <c r="D226" s="2"/>
      <c r="F226" s="2"/>
      <c r="H226" s="2"/>
      <c r="J226" s="2"/>
    </row>
    <row r="227" ht="14.25" customHeight="1">
      <c r="D227" s="2"/>
      <c r="F227" s="2"/>
      <c r="H227" s="2"/>
      <c r="J227" s="2"/>
    </row>
    <row r="228" ht="14.25" customHeight="1">
      <c r="D228" s="2"/>
      <c r="F228" s="2"/>
      <c r="H228" s="2"/>
      <c r="J228" s="2"/>
    </row>
    <row r="229" ht="14.25" customHeight="1">
      <c r="D229" s="2"/>
      <c r="F229" s="2"/>
      <c r="H229" s="2"/>
      <c r="J229" s="2"/>
    </row>
    <row r="230" ht="14.25" customHeight="1">
      <c r="D230" s="2"/>
      <c r="F230" s="2"/>
      <c r="H230" s="2"/>
      <c r="J230" s="2"/>
    </row>
    <row r="231" ht="14.25" customHeight="1">
      <c r="D231" s="2"/>
      <c r="F231" s="2"/>
      <c r="H231" s="2"/>
      <c r="J231" s="2"/>
    </row>
    <row r="232" ht="14.25" customHeight="1">
      <c r="D232" s="2"/>
      <c r="F232" s="2"/>
      <c r="H232" s="2"/>
      <c r="J232" s="2"/>
    </row>
    <row r="233" ht="14.25" customHeight="1">
      <c r="D233" s="2"/>
      <c r="F233" s="2"/>
      <c r="H233" s="2"/>
      <c r="J233" s="2"/>
    </row>
    <row r="234" ht="14.25" customHeight="1">
      <c r="D234" s="2"/>
      <c r="F234" s="2"/>
      <c r="H234" s="2"/>
      <c r="J234" s="2"/>
    </row>
    <row r="235" ht="14.25" customHeight="1">
      <c r="D235" s="2"/>
      <c r="F235" s="2"/>
      <c r="H235" s="2"/>
      <c r="J235" s="2"/>
    </row>
    <row r="236" ht="14.25" customHeight="1">
      <c r="D236" s="2"/>
      <c r="F236" s="2"/>
      <c r="H236" s="2"/>
      <c r="J236" s="2"/>
    </row>
    <row r="237" ht="14.25" customHeight="1">
      <c r="D237" s="2"/>
      <c r="F237" s="2"/>
      <c r="H237" s="2"/>
      <c r="J237" s="2"/>
    </row>
    <row r="238" ht="14.25" customHeight="1">
      <c r="D238" s="2"/>
      <c r="F238" s="2"/>
      <c r="H238" s="2"/>
      <c r="J238" s="2"/>
    </row>
    <row r="239" ht="14.25" customHeight="1">
      <c r="D239" s="2"/>
      <c r="F239" s="2"/>
      <c r="H239" s="2"/>
      <c r="J239" s="2"/>
    </row>
    <row r="240" ht="14.25" customHeight="1">
      <c r="D240" s="2"/>
      <c r="F240" s="2"/>
      <c r="H240" s="2"/>
      <c r="J240" s="2"/>
    </row>
    <row r="241" ht="14.25" customHeight="1">
      <c r="D241" s="2"/>
      <c r="F241" s="2"/>
      <c r="H241" s="2"/>
      <c r="J241" s="2"/>
    </row>
    <row r="242" ht="14.25" customHeight="1">
      <c r="D242" s="2"/>
      <c r="F242" s="2"/>
      <c r="H242" s="2"/>
      <c r="J242" s="2"/>
    </row>
    <row r="243" ht="14.25" customHeight="1">
      <c r="D243" s="2"/>
      <c r="F243" s="2"/>
      <c r="H243" s="2"/>
      <c r="J243" s="2"/>
    </row>
    <row r="244" ht="14.25" customHeight="1">
      <c r="D244" s="2"/>
      <c r="F244" s="2"/>
      <c r="H244" s="2"/>
      <c r="J244" s="2"/>
    </row>
    <row r="245" ht="14.25" customHeight="1">
      <c r="D245" s="2"/>
      <c r="F245" s="2"/>
      <c r="H245" s="2"/>
      <c r="J245" s="2"/>
    </row>
    <row r="246" ht="14.25" customHeight="1">
      <c r="D246" s="2"/>
      <c r="F246" s="2"/>
      <c r="H246" s="2"/>
      <c r="J246" s="2"/>
    </row>
    <row r="247" ht="14.25" customHeight="1">
      <c r="D247" s="2"/>
      <c r="F247" s="2"/>
      <c r="H247" s="2"/>
      <c r="J247" s="2"/>
    </row>
    <row r="248" ht="14.25" customHeight="1">
      <c r="D248" s="2"/>
      <c r="F248" s="2"/>
      <c r="H248" s="2"/>
      <c r="J248" s="2"/>
    </row>
    <row r="249" ht="14.25" customHeight="1">
      <c r="D249" s="2"/>
      <c r="F249" s="2"/>
      <c r="H249" s="2"/>
      <c r="J249" s="2"/>
    </row>
    <row r="250" ht="14.25" customHeight="1">
      <c r="D250" s="2"/>
      <c r="F250" s="2"/>
      <c r="H250" s="2"/>
      <c r="J250" s="2"/>
    </row>
    <row r="251" ht="14.25" customHeight="1">
      <c r="D251" s="2"/>
      <c r="F251" s="2"/>
      <c r="H251" s="2"/>
      <c r="J251" s="2"/>
    </row>
    <row r="252" ht="14.25" customHeight="1">
      <c r="D252" s="2"/>
      <c r="F252" s="2"/>
      <c r="H252" s="2"/>
      <c r="J252" s="2"/>
    </row>
    <row r="253" ht="14.25" customHeight="1">
      <c r="D253" s="2"/>
      <c r="F253" s="2"/>
      <c r="H253" s="2"/>
      <c r="J253" s="2"/>
    </row>
    <row r="254" ht="14.25" customHeight="1">
      <c r="D254" s="2"/>
      <c r="F254" s="2"/>
      <c r="H254" s="2"/>
      <c r="J254" s="2"/>
    </row>
    <row r="255" ht="14.25" customHeight="1">
      <c r="D255" s="2"/>
      <c r="F255" s="2"/>
      <c r="H255" s="2"/>
      <c r="J255" s="2"/>
    </row>
    <row r="256" ht="14.25" customHeight="1">
      <c r="D256" s="2"/>
      <c r="F256" s="2"/>
      <c r="H256" s="2"/>
      <c r="J256" s="2"/>
    </row>
    <row r="257" ht="14.25" customHeight="1">
      <c r="D257" s="2"/>
      <c r="F257" s="2"/>
      <c r="H257" s="2"/>
      <c r="J257" s="2"/>
    </row>
    <row r="258" ht="14.25" customHeight="1">
      <c r="D258" s="2"/>
      <c r="F258" s="2"/>
      <c r="H258" s="2"/>
      <c r="J258" s="2"/>
    </row>
    <row r="259" ht="14.25" customHeight="1">
      <c r="D259" s="2"/>
      <c r="F259" s="2"/>
      <c r="H259" s="2"/>
      <c r="J259" s="2"/>
    </row>
    <row r="260" ht="14.25" customHeight="1">
      <c r="D260" s="2"/>
      <c r="F260" s="2"/>
      <c r="H260" s="2"/>
      <c r="J260" s="2"/>
    </row>
    <row r="261" ht="14.25" customHeight="1">
      <c r="D261" s="2"/>
      <c r="F261" s="2"/>
      <c r="H261" s="2"/>
      <c r="J261" s="2"/>
    </row>
    <row r="262" ht="14.25" customHeight="1">
      <c r="D262" s="2"/>
      <c r="F262" s="2"/>
      <c r="H262" s="2"/>
      <c r="J262" s="2"/>
    </row>
    <row r="263" ht="14.25" customHeight="1">
      <c r="D263" s="2"/>
      <c r="F263" s="2"/>
      <c r="H263" s="2"/>
      <c r="J263" s="2"/>
    </row>
    <row r="264" ht="14.25" customHeight="1">
      <c r="D264" s="2"/>
      <c r="F264" s="2"/>
      <c r="H264" s="2"/>
      <c r="J264" s="2"/>
    </row>
    <row r="265" ht="14.25" customHeight="1">
      <c r="D265" s="2"/>
      <c r="F265" s="2"/>
      <c r="H265" s="2"/>
      <c r="J265" s="2"/>
    </row>
    <row r="266" ht="14.25" customHeight="1">
      <c r="D266" s="2"/>
      <c r="F266" s="2"/>
      <c r="H266" s="2"/>
      <c r="J266" s="2"/>
    </row>
    <row r="267" ht="14.25" customHeight="1">
      <c r="D267" s="2"/>
      <c r="F267" s="2"/>
      <c r="H267" s="2"/>
      <c r="J267" s="2"/>
    </row>
    <row r="268" ht="14.25" customHeight="1">
      <c r="D268" s="2"/>
      <c r="F268" s="2"/>
      <c r="H268" s="2"/>
      <c r="J268" s="2"/>
    </row>
    <row r="269" ht="14.25" customHeight="1">
      <c r="D269" s="2"/>
      <c r="F269" s="2"/>
      <c r="H269" s="2"/>
      <c r="J269" s="2"/>
    </row>
    <row r="270" ht="14.25" customHeight="1">
      <c r="D270" s="2"/>
      <c r="F270" s="2"/>
      <c r="H270" s="2"/>
      <c r="J270" s="2"/>
    </row>
    <row r="271" ht="14.25" customHeight="1">
      <c r="D271" s="2"/>
      <c r="F271" s="2"/>
      <c r="H271" s="2"/>
      <c r="J271" s="2"/>
    </row>
    <row r="272" ht="14.25" customHeight="1">
      <c r="D272" s="2"/>
      <c r="F272" s="2"/>
      <c r="H272" s="2"/>
      <c r="J272" s="2"/>
    </row>
    <row r="273" ht="14.25" customHeight="1">
      <c r="D273" s="2"/>
      <c r="F273" s="2"/>
      <c r="H273" s="2"/>
      <c r="J273" s="2"/>
    </row>
    <row r="274" ht="14.25" customHeight="1">
      <c r="D274" s="2"/>
      <c r="F274" s="2"/>
      <c r="H274" s="2"/>
      <c r="J274" s="2"/>
    </row>
    <row r="275" ht="14.25" customHeight="1">
      <c r="D275" s="2"/>
      <c r="F275" s="2"/>
      <c r="H275" s="2"/>
      <c r="J275" s="2"/>
    </row>
    <row r="276" ht="14.25" customHeight="1">
      <c r="D276" s="2"/>
      <c r="F276" s="2"/>
      <c r="H276" s="2"/>
      <c r="J276" s="2"/>
    </row>
    <row r="277" ht="14.25" customHeight="1">
      <c r="D277" s="2"/>
      <c r="F277" s="2"/>
      <c r="H277" s="2"/>
      <c r="J277" s="2"/>
    </row>
    <row r="278" ht="14.25" customHeight="1">
      <c r="D278" s="2"/>
      <c r="F278" s="2"/>
      <c r="H278" s="2"/>
      <c r="J278" s="2"/>
    </row>
    <row r="279" ht="14.25" customHeight="1">
      <c r="D279" s="2"/>
      <c r="F279" s="2"/>
      <c r="H279" s="2"/>
      <c r="J279" s="2"/>
    </row>
    <row r="280" ht="14.25" customHeight="1">
      <c r="D280" s="2"/>
      <c r="F280" s="2"/>
      <c r="H280" s="2"/>
      <c r="J280" s="2"/>
    </row>
    <row r="281" ht="14.25" customHeight="1">
      <c r="D281" s="2"/>
      <c r="F281" s="2"/>
      <c r="H281" s="2"/>
      <c r="J281" s="2"/>
    </row>
    <row r="282" ht="14.25" customHeight="1">
      <c r="D282" s="2"/>
      <c r="F282" s="2"/>
      <c r="H282" s="2"/>
      <c r="J282" s="2"/>
    </row>
    <row r="283" ht="14.25" customHeight="1">
      <c r="D283" s="2"/>
      <c r="F283" s="2"/>
      <c r="H283" s="2"/>
      <c r="J283" s="2"/>
    </row>
    <row r="284" ht="14.25" customHeight="1">
      <c r="D284" s="2"/>
      <c r="F284" s="2"/>
      <c r="H284" s="2"/>
      <c r="J284" s="2"/>
    </row>
    <row r="285" ht="14.25" customHeight="1">
      <c r="D285" s="2"/>
      <c r="F285" s="2"/>
      <c r="H285" s="2"/>
      <c r="J285" s="2"/>
    </row>
    <row r="286" ht="14.25" customHeight="1">
      <c r="D286" s="2"/>
      <c r="F286" s="2"/>
      <c r="H286" s="2"/>
      <c r="J286" s="2"/>
    </row>
    <row r="287" ht="14.25" customHeight="1">
      <c r="D287" s="2"/>
      <c r="F287" s="2"/>
      <c r="H287" s="2"/>
      <c r="J287" s="2"/>
    </row>
    <row r="288" ht="14.25" customHeight="1">
      <c r="D288" s="2"/>
      <c r="F288" s="2"/>
      <c r="H288" s="2"/>
      <c r="J288" s="2"/>
    </row>
    <row r="289" ht="14.25" customHeight="1">
      <c r="D289" s="2"/>
      <c r="F289" s="2"/>
      <c r="H289" s="2"/>
      <c r="J289" s="2"/>
    </row>
    <row r="290" ht="14.25" customHeight="1">
      <c r="D290" s="2"/>
      <c r="F290" s="2"/>
      <c r="H290" s="2"/>
      <c r="J290" s="2"/>
    </row>
    <row r="291" ht="14.25" customHeight="1">
      <c r="D291" s="2"/>
      <c r="F291" s="2"/>
      <c r="H291" s="2"/>
      <c r="J291" s="2"/>
    </row>
    <row r="292" ht="14.25" customHeight="1">
      <c r="D292" s="2"/>
      <c r="F292" s="2"/>
      <c r="H292" s="2"/>
      <c r="J292" s="2"/>
    </row>
    <row r="293" ht="14.25" customHeight="1">
      <c r="D293" s="2"/>
      <c r="F293" s="2"/>
      <c r="H293" s="2"/>
      <c r="J293" s="2"/>
    </row>
    <row r="294" ht="14.25" customHeight="1">
      <c r="D294" s="2"/>
      <c r="F294" s="2"/>
      <c r="H294" s="2"/>
      <c r="J294" s="2"/>
    </row>
    <row r="295" ht="14.25" customHeight="1">
      <c r="D295" s="2"/>
      <c r="F295" s="2"/>
      <c r="H295" s="2"/>
      <c r="J295" s="2"/>
    </row>
    <row r="296" ht="14.25" customHeight="1">
      <c r="D296" s="2"/>
      <c r="F296" s="2"/>
      <c r="H296" s="2"/>
      <c r="J296" s="2"/>
    </row>
    <row r="297" ht="14.25" customHeight="1">
      <c r="D297" s="2"/>
      <c r="F297" s="2"/>
      <c r="H297" s="2"/>
      <c r="J297" s="2"/>
    </row>
    <row r="298" ht="14.25" customHeight="1">
      <c r="D298" s="2"/>
      <c r="F298" s="2"/>
      <c r="H298" s="2"/>
      <c r="J298" s="2"/>
    </row>
    <row r="299" ht="14.25" customHeight="1">
      <c r="D299" s="2"/>
      <c r="F299" s="2"/>
      <c r="H299" s="2"/>
      <c r="J299" s="2"/>
    </row>
    <row r="300" ht="14.25" customHeight="1">
      <c r="D300" s="2"/>
      <c r="F300" s="2"/>
      <c r="H300" s="2"/>
      <c r="J300" s="2"/>
    </row>
    <row r="301" ht="14.25" customHeight="1">
      <c r="D301" s="2"/>
      <c r="F301" s="2"/>
      <c r="H301" s="2"/>
      <c r="J301" s="2"/>
    </row>
    <row r="302" ht="14.25" customHeight="1">
      <c r="D302" s="2"/>
      <c r="F302" s="2"/>
      <c r="H302" s="2"/>
      <c r="J302" s="2"/>
    </row>
    <row r="303" ht="14.25" customHeight="1">
      <c r="D303" s="2"/>
      <c r="F303" s="2"/>
      <c r="H303" s="2"/>
      <c r="J303" s="2"/>
    </row>
    <row r="304" ht="14.25" customHeight="1">
      <c r="D304" s="2"/>
      <c r="F304" s="2"/>
      <c r="H304" s="2"/>
      <c r="J304" s="2"/>
    </row>
    <row r="305" ht="14.25" customHeight="1">
      <c r="D305" s="2"/>
      <c r="F305" s="2"/>
      <c r="H305" s="2"/>
      <c r="J305" s="2"/>
    </row>
    <row r="306" ht="14.25" customHeight="1">
      <c r="D306" s="2"/>
      <c r="F306" s="2"/>
      <c r="H306" s="2"/>
      <c r="J306" s="2"/>
    </row>
    <row r="307" ht="14.25" customHeight="1">
      <c r="D307" s="2"/>
      <c r="F307" s="2"/>
      <c r="H307" s="2"/>
      <c r="J307" s="2"/>
    </row>
    <row r="308" ht="14.25" customHeight="1">
      <c r="D308" s="2"/>
      <c r="F308" s="2"/>
      <c r="H308" s="2"/>
      <c r="J308" s="2"/>
    </row>
    <row r="309" ht="14.25" customHeight="1">
      <c r="D309" s="2"/>
      <c r="F309" s="2"/>
      <c r="H309" s="2"/>
      <c r="J309" s="2"/>
    </row>
    <row r="310" ht="14.25" customHeight="1">
      <c r="D310" s="2"/>
      <c r="F310" s="2"/>
      <c r="H310" s="2"/>
      <c r="J310" s="2"/>
    </row>
    <row r="311" ht="14.25" customHeight="1">
      <c r="D311" s="2"/>
      <c r="F311" s="2"/>
      <c r="H311" s="2"/>
      <c r="J311" s="2"/>
    </row>
    <row r="312" ht="14.25" customHeight="1">
      <c r="D312" s="2"/>
      <c r="F312" s="2"/>
      <c r="H312" s="2"/>
      <c r="J312" s="2"/>
    </row>
    <row r="313" ht="14.25" customHeight="1">
      <c r="D313" s="2"/>
      <c r="F313" s="2"/>
      <c r="H313" s="2"/>
      <c r="J313" s="2"/>
    </row>
    <row r="314" ht="14.25" customHeight="1">
      <c r="D314" s="2"/>
      <c r="F314" s="2"/>
      <c r="H314" s="2"/>
      <c r="J314" s="2"/>
    </row>
    <row r="315" ht="14.25" customHeight="1">
      <c r="D315" s="2"/>
      <c r="F315" s="2"/>
      <c r="H315" s="2"/>
      <c r="J315" s="2"/>
    </row>
    <row r="316" ht="14.25" customHeight="1">
      <c r="D316" s="2"/>
      <c r="F316" s="2"/>
      <c r="H316" s="2"/>
      <c r="J316" s="2"/>
    </row>
    <row r="317" ht="14.25" customHeight="1">
      <c r="D317" s="2"/>
      <c r="F317" s="2"/>
      <c r="H317" s="2"/>
      <c r="J317" s="2"/>
    </row>
    <row r="318" ht="14.25" customHeight="1">
      <c r="D318" s="2"/>
      <c r="F318" s="2"/>
      <c r="H318" s="2"/>
      <c r="J318" s="2"/>
    </row>
    <row r="319" ht="14.25" customHeight="1">
      <c r="D319" s="2"/>
      <c r="F319" s="2"/>
      <c r="H319" s="2"/>
      <c r="J319" s="2"/>
    </row>
    <row r="320" ht="14.25" customHeight="1">
      <c r="D320" s="2"/>
      <c r="F320" s="2"/>
      <c r="H320" s="2"/>
      <c r="J320" s="2"/>
    </row>
    <row r="321" ht="14.25" customHeight="1">
      <c r="D321" s="2"/>
      <c r="F321" s="2"/>
      <c r="H321" s="2"/>
      <c r="J321" s="2"/>
    </row>
    <row r="322" ht="14.25" customHeight="1">
      <c r="D322" s="2"/>
      <c r="F322" s="2"/>
      <c r="H322" s="2"/>
      <c r="J322" s="2"/>
    </row>
    <row r="323" ht="14.25" customHeight="1">
      <c r="D323" s="2"/>
      <c r="F323" s="2"/>
      <c r="H323" s="2"/>
      <c r="J323" s="2"/>
    </row>
    <row r="324" ht="14.25" customHeight="1">
      <c r="D324" s="2"/>
      <c r="F324" s="2"/>
      <c r="H324" s="2"/>
      <c r="J324" s="2"/>
    </row>
    <row r="325" ht="14.25" customHeight="1">
      <c r="D325" s="2"/>
      <c r="F325" s="2"/>
      <c r="H325" s="2"/>
      <c r="J325" s="2"/>
    </row>
    <row r="326" ht="14.25" customHeight="1">
      <c r="D326" s="2"/>
      <c r="F326" s="2"/>
      <c r="H326" s="2"/>
      <c r="J326" s="2"/>
    </row>
    <row r="327" ht="14.25" customHeight="1">
      <c r="D327" s="2"/>
      <c r="F327" s="2"/>
      <c r="H327" s="2"/>
      <c r="J327" s="2"/>
    </row>
    <row r="328" ht="14.25" customHeight="1">
      <c r="D328" s="2"/>
      <c r="F328" s="2"/>
      <c r="H328" s="2"/>
      <c r="J328" s="2"/>
    </row>
    <row r="329" ht="14.25" customHeight="1">
      <c r="D329" s="2"/>
      <c r="F329" s="2"/>
      <c r="H329" s="2"/>
      <c r="J329" s="2"/>
    </row>
    <row r="330" ht="14.25" customHeight="1">
      <c r="D330" s="2"/>
      <c r="F330" s="2"/>
      <c r="H330" s="2"/>
      <c r="J330" s="2"/>
    </row>
    <row r="331" ht="14.25" customHeight="1">
      <c r="D331" s="2"/>
      <c r="F331" s="2"/>
      <c r="H331" s="2"/>
      <c r="J331" s="2"/>
    </row>
    <row r="332" ht="14.25" customHeight="1">
      <c r="D332" s="2"/>
      <c r="F332" s="2"/>
      <c r="H332" s="2"/>
      <c r="J332" s="2"/>
    </row>
    <row r="333" ht="14.25" customHeight="1">
      <c r="D333" s="2"/>
      <c r="F333" s="2"/>
      <c r="H333" s="2"/>
      <c r="J333" s="2"/>
    </row>
    <row r="334" ht="14.25" customHeight="1">
      <c r="D334" s="2"/>
      <c r="F334" s="2"/>
      <c r="H334" s="2"/>
      <c r="J334" s="2"/>
    </row>
    <row r="335" ht="14.25" customHeight="1">
      <c r="D335" s="2"/>
      <c r="F335" s="2"/>
      <c r="H335" s="2"/>
      <c r="J335" s="2"/>
    </row>
    <row r="336" ht="14.25" customHeight="1">
      <c r="D336" s="2"/>
      <c r="F336" s="2"/>
      <c r="H336" s="2"/>
      <c r="J336" s="2"/>
    </row>
    <row r="337" ht="14.25" customHeight="1">
      <c r="D337" s="2"/>
      <c r="F337" s="2"/>
      <c r="H337" s="2"/>
      <c r="J337" s="2"/>
    </row>
    <row r="338" ht="14.25" customHeight="1">
      <c r="D338" s="2"/>
      <c r="F338" s="2"/>
      <c r="H338" s="2"/>
      <c r="J338" s="2"/>
    </row>
    <row r="339" ht="14.25" customHeight="1">
      <c r="D339" s="2"/>
      <c r="F339" s="2"/>
      <c r="H339" s="2"/>
      <c r="J339" s="2"/>
    </row>
    <row r="340" ht="14.25" customHeight="1">
      <c r="D340" s="2"/>
      <c r="F340" s="2"/>
      <c r="H340" s="2"/>
      <c r="J340" s="2"/>
    </row>
    <row r="341" ht="14.25" customHeight="1">
      <c r="D341" s="2"/>
      <c r="F341" s="2"/>
      <c r="H341" s="2"/>
      <c r="J341" s="2"/>
    </row>
    <row r="342" ht="14.25" customHeight="1">
      <c r="D342" s="2"/>
      <c r="F342" s="2"/>
      <c r="H342" s="2"/>
      <c r="J342" s="2"/>
    </row>
    <row r="343" ht="14.25" customHeight="1">
      <c r="D343" s="2"/>
      <c r="F343" s="2"/>
      <c r="H343" s="2"/>
      <c r="J343" s="2"/>
    </row>
    <row r="344" ht="14.25" customHeight="1">
      <c r="D344" s="2"/>
      <c r="F344" s="2"/>
      <c r="H344" s="2"/>
      <c r="J344" s="2"/>
    </row>
    <row r="345" ht="14.25" customHeight="1">
      <c r="D345" s="2"/>
      <c r="F345" s="2"/>
      <c r="H345" s="2"/>
      <c r="J345" s="2"/>
    </row>
    <row r="346" ht="14.25" customHeight="1">
      <c r="D346" s="2"/>
      <c r="F346" s="2"/>
      <c r="H346" s="2"/>
      <c r="J346" s="2"/>
    </row>
    <row r="347" ht="14.25" customHeight="1">
      <c r="D347" s="2"/>
      <c r="F347" s="2"/>
      <c r="H347" s="2"/>
      <c r="J347" s="2"/>
    </row>
    <row r="348" ht="14.25" customHeight="1">
      <c r="D348" s="2"/>
      <c r="F348" s="2"/>
      <c r="H348" s="2"/>
      <c r="J348" s="2"/>
    </row>
    <row r="349" ht="14.25" customHeight="1">
      <c r="D349" s="2"/>
      <c r="F349" s="2"/>
      <c r="H349" s="2"/>
      <c r="J349" s="2"/>
    </row>
    <row r="350" ht="14.25" customHeight="1">
      <c r="D350" s="2"/>
      <c r="F350" s="2"/>
      <c r="H350" s="2"/>
      <c r="J350" s="2"/>
    </row>
    <row r="351" ht="14.25" customHeight="1">
      <c r="D351" s="2"/>
      <c r="F351" s="2"/>
      <c r="H351" s="2"/>
      <c r="J351" s="2"/>
    </row>
    <row r="352" ht="14.25" customHeight="1">
      <c r="D352" s="2"/>
      <c r="F352" s="2"/>
      <c r="H352" s="2"/>
      <c r="J352" s="2"/>
    </row>
    <row r="353" ht="14.25" customHeight="1">
      <c r="D353" s="2"/>
      <c r="F353" s="2"/>
      <c r="H353" s="2"/>
      <c r="J353" s="2"/>
    </row>
    <row r="354" ht="14.25" customHeight="1">
      <c r="D354" s="2"/>
      <c r="F354" s="2"/>
      <c r="H354" s="2"/>
      <c r="J354" s="2"/>
    </row>
    <row r="355" ht="14.25" customHeight="1">
      <c r="D355" s="2"/>
      <c r="F355" s="2"/>
      <c r="H355" s="2"/>
      <c r="J355" s="2"/>
    </row>
    <row r="356" ht="14.25" customHeight="1">
      <c r="D356" s="2"/>
      <c r="F356" s="2"/>
      <c r="H356" s="2"/>
      <c r="J356" s="2"/>
    </row>
    <row r="357" ht="14.25" customHeight="1">
      <c r="D357" s="2"/>
      <c r="F357" s="2"/>
      <c r="H357" s="2"/>
      <c r="J357" s="2"/>
    </row>
    <row r="358" ht="14.25" customHeight="1">
      <c r="D358" s="2"/>
      <c r="F358" s="2"/>
      <c r="H358" s="2"/>
      <c r="J358" s="2"/>
    </row>
    <row r="359" ht="14.25" customHeight="1">
      <c r="D359" s="2"/>
      <c r="F359" s="2"/>
      <c r="H359" s="2"/>
      <c r="J359" s="2"/>
    </row>
    <row r="360" ht="14.25" customHeight="1">
      <c r="D360" s="2"/>
      <c r="F360" s="2"/>
      <c r="H360" s="2"/>
      <c r="J360" s="2"/>
    </row>
    <row r="361" ht="14.25" customHeight="1">
      <c r="D361" s="2"/>
      <c r="F361" s="2"/>
      <c r="H361" s="2"/>
      <c r="J361" s="2"/>
    </row>
    <row r="362" ht="14.25" customHeight="1">
      <c r="D362" s="2"/>
      <c r="F362" s="2"/>
      <c r="H362" s="2"/>
      <c r="J362" s="2"/>
    </row>
    <row r="363" ht="14.25" customHeight="1">
      <c r="D363" s="2"/>
      <c r="F363" s="2"/>
      <c r="H363" s="2"/>
      <c r="J363" s="2"/>
    </row>
    <row r="364" ht="14.25" customHeight="1">
      <c r="D364" s="2"/>
      <c r="F364" s="2"/>
      <c r="H364" s="2"/>
      <c r="J364" s="2"/>
    </row>
    <row r="365" ht="14.25" customHeight="1">
      <c r="D365" s="2"/>
      <c r="F365" s="2"/>
      <c r="H365" s="2"/>
      <c r="J365" s="2"/>
    </row>
    <row r="366" ht="14.25" customHeight="1">
      <c r="D366" s="2"/>
      <c r="F366" s="2"/>
      <c r="H366" s="2"/>
      <c r="J366" s="2"/>
    </row>
    <row r="367" ht="14.25" customHeight="1">
      <c r="D367" s="2"/>
      <c r="F367" s="2"/>
      <c r="H367" s="2"/>
      <c r="J367" s="2"/>
    </row>
    <row r="368" ht="14.25" customHeight="1">
      <c r="D368" s="2"/>
      <c r="F368" s="2"/>
      <c r="H368" s="2"/>
      <c r="J368" s="2"/>
    </row>
    <row r="369" ht="14.25" customHeight="1">
      <c r="D369" s="2"/>
      <c r="F369" s="2"/>
      <c r="H369" s="2"/>
      <c r="J369" s="2"/>
    </row>
    <row r="370" ht="14.25" customHeight="1">
      <c r="D370" s="2"/>
      <c r="F370" s="2"/>
      <c r="H370" s="2"/>
      <c r="J370" s="2"/>
    </row>
    <row r="371" ht="14.25" customHeight="1">
      <c r="D371" s="2"/>
      <c r="F371" s="2"/>
      <c r="H371" s="2"/>
      <c r="J371" s="2"/>
    </row>
    <row r="372" ht="14.25" customHeight="1">
      <c r="D372" s="2"/>
      <c r="F372" s="2"/>
      <c r="H372" s="2"/>
      <c r="J372" s="2"/>
    </row>
    <row r="373" ht="14.25" customHeight="1">
      <c r="D373" s="2"/>
      <c r="F373" s="2"/>
      <c r="H373" s="2"/>
      <c r="J373" s="2"/>
    </row>
    <row r="374" ht="14.25" customHeight="1">
      <c r="D374" s="2"/>
      <c r="F374" s="2"/>
      <c r="H374" s="2"/>
      <c r="J374" s="2"/>
    </row>
    <row r="375" ht="14.25" customHeight="1">
      <c r="D375" s="2"/>
      <c r="F375" s="2"/>
      <c r="H375" s="2"/>
      <c r="J375" s="2"/>
    </row>
    <row r="376" ht="14.25" customHeight="1">
      <c r="D376" s="2"/>
      <c r="F376" s="2"/>
      <c r="H376" s="2"/>
      <c r="J376" s="2"/>
    </row>
    <row r="377" ht="14.25" customHeight="1">
      <c r="D377" s="2"/>
      <c r="F377" s="2"/>
      <c r="H377" s="2"/>
      <c r="J377" s="2"/>
    </row>
    <row r="378" ht="14.25" customHeight="1">
      <c r="D378" s="2"/>
      <c r="F378" s="2"/>
      <c r="H378" s="2"/>
      <c r="J378" s="2"/>
    </row>
    <row r="379" ht="14.25" customHeight="1">
      <c r="D379" s="2"/>
      <c r="F379" s="2"/>
      <c r="H379" s="2"/>
      <c r="J379" s="2"/>
    </row>
    <row r="380" ht="14.25" customHeight="1">
      <c r="D380" s="2"/>
      <c r="F380" s="2"/>
      <c r="H380" s="2"/>
      <c r="J380" s="2"/>
    </row>
    <row r="381" ht="14.25" customHeight="1">
      <c r="D381" s="2"/>
      <c r="F381" s="2"/>
      <c r="H381" s="2"/>
      <c r="J381" s="2"/>
    </row>
    <row r="382" ht="14.25" customHeight="1">
      <c r="D382" s="2"/>
      <c r="F382" s="2"/>
      <c r="H382" s="2"/>
      <c r="J382" s="2"/>
    </row>
    <row r="383" ht="14.25" customHeight="1">
      <c r="D383" s="2"/>
      <c r="F383" s="2"/>
      <c r="H383" s="2"/>
      <c r="J383" s="2"/>
    </row>
    <row r="384" ht="14.25" customHeight="1">
      <c r="D384" s="2"/>
      <c r="F384" s="2"/>
      <c r="H384" s="2"/>
      <c r="J384" s="2"/>
    </row>
    <row r="385" ht="14.25" customHeight="1">
      <c r="D385" s="2"/>
      <c r="F385" s="2"/>
      <c r="H385" s="2"/>
      <c r="J385" s="2"/>
    </row>
    <row r="386" ht="14.25" customHeight="1">
      <c r="D386" s="2"/>
      <c r="F386" s="2"/>
      <c r="H386" s="2"/>
      <c r="J386" s="2"/>
    </row>
    <row r="387" ht="14.25" customHeight="1">
      <c r="D387" s="2"/>
      <c r="F387" s="2"/>
      <c r="H387" s="2"/>
      <c r="J387" s="2"/>
    </row>
    <row r="388" ht="14.25" customHeight="1">
      <c r="D388" s="2"/>
      <c r="F388" s="2"/>
      <c r="H388" s="2"/>
      <c r="J388" s="2"/>
    </row>
    <row r="389" ht="14.25" customHeight="1">
      <c r="D389" s="2"/>
      <c r="F389" s="2"/>
      <c r="H389" s="2"/>
      <c r="J389" s="2"/>
    </row>
    <row r="390" ht="14.25" customHeight="1">
      <c r="D390" s="2"/>
      <c r="F390" s="2"/>
      <c r="H390" s="2"/>
      <c r="J390" s="2"/>
    </row>
    <row r="391" ht="14.25" customHeight="1">
      <c r="D391" s="2"/>
      <c r="F391" s="2"/>
      <c r="H391" s="2"/>
      <c r="J391" s="2"/>
    </row>
    <row r="392" ht="14.25" customHeight="1">
      <c r="D392" s="2"/>
      <c r="F392" s="2"/>
      <c r="H392" s="2"/>
      <c r="J392" s="2"/>
    </row>
    <row r="393" ht="14.25" customHeight="1">
      <c r="D393" s="2"/>
      <c r="F393" s="2"/>
      <c r="H393" s="2"/>
      <c r="J393" s="2"/>
    </row>
    <row r="394" ht="14.25" customHeight="1">
      <c r="D394" s="2"/>
      <c r="F394" s="2"/>
      <c r="H394" s="2"/>
      <c r="J394" s="2"/>
    </row>
    <row r="395" ht="14.25" customHeight="1">
      <c r="D395" s="2"/>
      <c r="F395" s="2"/>
      <c r="H395" s="2"/>
      <c r="J395" s="2"/>
    </row>
    <row r="396" ht="14.25" customHeight="1">
      <c r="D396" s="2"/>
      <c r="F396" s="2"/>
      <c r="H396" s="2"/>
      <c r="J396" s="2"/>
    </row>
    <row r="397" ht="14.25" customHeight="1">
      <c r="D397" s="2"/>
      <c r="F397" s="2"/>
      <c r="H397" s="2"/>
      <c r="J397" s="2"/>
    </row>
    <row r="398" ht="14.25" customHeight="1">
      <c r="D398" s="2"/>
      <c r="F398" s="2"/>
      <c r="H398" s="2"/>
      <c r="J398" s="2"/>
    </row>
    <row r="399" ht="14.25" customHeight="1">
      <c r="D399" s="2"/>
      <c r="F399" s="2"/>
      <c r="H399" s="2"/>
      <c r="J399" s="2"/>
    </row>
    <row r="400" ht="14.25" customHeight="1">
      <c r="D400" s="2"/>
      <c r="F400" s="2"/>
      <c r="H400" s="2"/>
      <c r="J400" s="2"/>
    </row>
    <row r="401" ht="14.25" customHeight="1">
      <c r="D401" s="2"/>
      <c r="F401" s="2"/>
      <c r="H401" s="2"/>
      <c r="J401" s="2"/>
    </row>
    <row r="402" ht="14.25" customHeight="1">
      <c r="D402" s="2"/>
      <c r="F402" s="2"/>
      <c r="H402" s="2"/>
      <c r="J402" s="2"/>
    </row>
    <row r="403" ht="14.25" customHeight="1">
      <c r="D403" s="2"/>
      <c r="F403" s="2"/>
      <c r="H403" s="2"/>
      <c r="J403" s="2"/>
    </row>
    <row r="404" ht="14.25" customHeight="1">
      <c r="D404" s="2"/>
      <c r="F404" s="2"/>
      <c r="H404" s="2"/>
      <c r="J404" s="2"/>
    </row>
    <row r="405" ht="14.25" customHeight="1">
      <c r="D405" s="2"/>
      <c r="F405" s="2"/>
      <c r="H405" s="2"/>
      <c r="J405" s="2"/>
    </row>
    <row r="406" ht="14.25" customHeight="1">
      <c r="D406" s="2"/>
      <c r="F406" s="2"/>
      <c r="H406" s="2"/>
      <c r="J406" s="2"/>
    </row>
    <row r="407" ht="14.25" customHeight="1">
      <c r="D407" s="2"/>
      <c r="F407" s="2"/>
      <c r="H407" s="2"/>
      <c r="J407" s="2"/>
    </row>
    <row r="408" ht="14.25" customHeight="1">
      <c r="D408" s="2"/>
      <c r="F408" s="2"/>
      <c r="H408" s="2"/>
      <c r="J408" s="2"/>
    </row>
    <row r="409" ht="14.25" customHeight="1">
      <c r="D409" s="2"/>
      <c r="F409" s="2"/>
      <c r="H409" s="2"/>
      <c r="J409" s="2"/>
    </row>
    <row r="410" ht="14.25" customHeight="1">
      <c r="D410" s="2"/>
      <c r="F410" s="2"/>
      <c r="H410" s="2"/>
      <c r="J410" s="2"/>
    </row>
    <row r="411" ht="14.25" customHeight="1">
      <c r="D411" s="2"/>
      <c r="F411" s="2"/>
      <c r="H411" s="2"/>
      <c r="J411" s="2"/>
    </row>
    <row r="412" ht="14.25" customHeight="1">
      <c r="D412" s="2"/>
      <c r="F412" s="2"/>
      <c r="H412" s="2"/>
      <c r="J412" s="2"/>
    </row>
    <row r="413" ht="14.25" customHeight="1">
      <c r="D413" s="2"/>
      <c r="F413" s="2"/>
      <c r="H413" s="2"/>
      <c r="J413" s="2"/>
    </row>
    <row r="414" ht="14.25" customHeight="1">
      <c r="D414" s="2"/>
      <c r="F414" s="2"/>
      <c r="H414" s="2"/>
      <c r="J414" s="2"/>
    </row>
    <row r="415" ht="14.25" customHeight="1">
      <c r="D415" s="2"/>
      <c r="F415" s="2"/>
      <c r="H415" s="2"/>
      <c r="J415" s="2"/>
    </row>
    <row r="416" ht="14.25" customHeight="1">
      <c r="D416" s="2"/>
      <c r="F416" s="2"/>
      <c r="H416" s="2"/>
      <c r="J416" s="2"/>
    </row>
    <row r="417" ht="14.25" customHeight="1">
      <c r="D417" s="2"/>
      <c r="F417" s="2"/>
      <c r="H417" s="2"/>
      <c r="J417" s="2"/>
    </row>
    <row r="418" ht="14.25" customHeight="1">
      <c r="D418" s="2"/>
      <c r="F418" s="2"/>
      <c r="H418" s="2"/>
      <c r="J418" s="2"/>
    </row>
    <row r="419" ht="14.25" customHeight="1">
      <c r="D419" s="2"/>
      <c r="F419" s="2"/>
      <c r="H419" s="2"/>
      <c r="J419" s="2"/>
    </row>
    <row r="420" ht="14.25" customHeight="1">
      <c r="D420" s="2"/>
      <c r="F420" s="2"/>
      <c r="H420" s="2"/>
      <c r="J420" s="2"/>
    </row>
    <row r="421" ht="14.25" customHeight="1">
      <c r="D421" s="2"/>
      <c r="F421" s="2"/>
      <c r="H421" s="2"/>
      <c r="J421" s="2"/>
    </row>
    <row r="422" ht="14.25" customHeight="1">
      <c r="D422" s="2"/>
      <c r="F422" s="2"/>
      <c r="H422" s="2"/>
      <c r="J422" s="2"/>
    </row>
    <row r="423" ht="14.25" customHeight="1">
      <c r="D423" s="2"/>
      <c r="F423" s="2"/>
      <c r="H423" s="2"/>
      <c r="J423" s="2"/>
    </row>
    <row r="424" ht="14.25" customHeight="1">
      <c r="D424" s="2"/>
      <c r="F424" s="2"/>
      <c r="H424" s="2"/>
      <c r="J424" s="2"/>
    </row>
    <row r="425" ht="14.25" customHeight="1">
      <c r="D425" s="2"/>
      <c r="F425" s="2"/>
      <c r="H425" s="2"/>
      <c r="J425" s="2"/>
    </row>
    <row r="426" ht="14.25" customHeight="1">
      <c r="D426" s="2"/>
      <c r="F426" s="2"/>
      <c r="H426" s="2"/>
      <c r="J426" s="2"/>
    </row>
    <row r="427" ht="14.25" customHeight="1">
      <c r="D427" s="2"/>
      <c r="F427" s="2"/>
      <c r="H427" s="2"/>
      <c r="J427" s="2"/>
    </row>
    <row r="428" ht="14.25" customHeight="1">
      <c r="D428" s="2"/>
      <c r="F428" s="2"/>
      <c r="H428" s="2"/>
      <c r="J428" s="2"/>
    </row>
    <row r="429" ht="14.25" customHeight="1">
      <c r="D429" s="2"/>
      <c r="F429" s="2"/>
      <c r="H429" s="2"/>
      <c r="J429" s="2"/>
    </row>
    <row r="430" ht="14.25" customHeight="1">
      <c r="D430" s="2"/>
      <c r="F430" s="2"/>
      <c r="H430" s="2"/>
      <c r="J430" s="2"/>
    </row>
    <row r="431" ht="14.25" customHeight="1">
      <c r="D431" s="2"/>
      <c r="F431" s="2"/>
      <c r="H431" s="2"/>
      <c r="J431" s="2"/>
    </row>
    <row r="432" ht="14.25" customHeight="1">
      <c r="D432" s="2"/>
      <c r="F432" s="2"/>
      <c r="H432" s="2"/>
      <c r="J432" s="2"/>
    </row>
    <row r="433" ht="14.25" customHeight="1">
      <c r="D433" s="2"/>
      <c r="F433" s="2"/>
      <c r="H433" s="2"/>
      <c r="J433" s="2"/>
    </row>
    <row r="434" ht="14.25" customHeight="1">
      <c r="D434" s="2"/>
      <c r="F434" s="2"/>
      <c r="H434" s="2"/>
      <c r="J434" s="2"/>
    </row>
    <row r="435" ht="14.25" customHeight="1">
      <c r="D435" s="2"/>
      <c r="F435" s="2"/>
      <c r="H435" s="2"/>
      <c r="J435" s="2"/>
    </row>
    <row r="436" ht="14.25" customHeight="1">
      <c r="D436" s="2"/>
      <c r="F436" s="2"/>
      <c r="H436" s="2"/>
      <c r="J436" s="2"/>
    </row>
    <row r="437" ht="14.25" customHeight="1">
      <c r="D437" s="2"/>
      <c r="F437" s="2"/>
      <c r="H437" s="2"/>
      <c r="J437" s="2"/>
    </row>
    <row r="438" ht="14.25" customHeight="1">
      <c r="D438" s="2"/>
      <c r="F438" s="2"/>
      <c r="H438" s="2"/>
      <c r="J438" s="2"/>
    </row>
    <row r="439" ht="14.25" customHeight="1">
      <c r="D439" s="2"/>
      <c r="F439" s="2"/>
      <c r="H439" s="2"/>
      <c r="J439" s="2"/>
    </row>
    <row r="440" ht="14.25" customHeight="1">
      <c r="D440" s="2"/>
      <c r="F440" s="2"/>
      <c r="H440" s="2"/>
      <c r="J440" s="2"/>
    </row>
    <row r="441" ht="14.25" customHeight="1">
      <c r="D441" s="2"/>
      <c r="F441" s="2"/>
      <c r="H441" s="2"/>
      <c r="J441" s="2"/>
    </row>
    <row r="442" ht="14.25" customHeight="1">
      <c r="D442" s="2"/>
      <c r="F442" s="2"/>
      <c r="H442" s="2"/>
      <c r="J442" s="2"/>
    </row>
    <row r="443" ht="14.25" customHeight="1">
      <c r="D443" s="2"/>
      <c r="F443" s="2"/>
      <c r="H443" s="2"/>
      <c r="J443" s="2"/>
    </row>
    <row r="444" ht="14.25" customHeight="1">
      <c r="D444" s="2"/>
      <c r="F444" s="2"/>
      <c r="H444" s="2"/>
      <c r="J444" s="2"/>
    </row>
    <row r="445" ht="14.25" customHeight="1">
      <c r="D445" s="2"/>
      <c r="F445" s="2"/>
      <c r="H445" s="2"/>
      <c r="J445" s="2"/>
    </row>
    <row r="446" ht="14.25" customHeight="1">
      <c r="D446" s="2"/>
      <c r="F446" s="2"/>
      <c r="H446" s="2"/>
      <c r="J446" s="2"/>
    </row>
    <row r="447" ht="14.25" customHeight="1">
      <c r="D447" s="2"/>
      <c r="F447" s="2"/>
      <c r="H447" s="2"/>
      <c r="J447" s="2"/>
    </row>
    <row r="448" ht="14.25" customHeight="1">
      <c r="D448" s="2"/>
      <c r="F448" s="2"/>
      <c r="H448" s="2"/>
      <c r="J448" s="2"/>
    </row>
    <row r="449" ht="14.25" customHeight="1">
      <c r="D449" s="2"/>
      <c r="F449" s="2"/>
      <c r="H449" s="2"/>
      <c r="J449" s="2"/>
    </row>
    <row r="450" ht="14.25" customHeight="1">
      <c r="D450" s="2"/>
      <c r="F450" s="2"/>
      <c r="H450" s="2"/>
      <c r="J450" s="2"/>
    </row>
    <row r="451" ht="14.25" customHeight="1">
      <c r="D451" s="2"/>
      <c r="F451" s="2"/>
      <c r="H451" s="2"/>
      <c r="J451" s="2"/>
    </row>
    <row r="452" ht="14.25" customHeight="1">
      <c r="D452" s="2"/>
      <c r="F452" s="2"/>
      <c r="H452" s="2"/>
      <c r="J452" s="2"/>
    </row>
    <row r="453" ht="14.25" customHeight="1">
      <c r="D453" s="2"/>
      <c r="F453" s="2"/>
      <c r="H453" s="2"/>
      <c r="J453" s="2"/>
    </row>
    <row r="454" ht="14.25" customHeight="1">
      <c r="D454" s="2"/>
      <c r="F454" s="2"/>
      <c r="H454" s="2"/>
      <c r="J454" s="2"/>
    </row>
    <row r="455" ht="14.25" customHeight="1">
      <c r="D455" s="2"/>
      <c r="F455" s="2"/>
      <c r="H455" s="2"/>
      <c r="J455" s="2"/>
    </row>
    <row r="456" ht="14.25" customHeight="1">
      <c r="D456" s="2"/>
      <c r="F456" s="2"/>
      <c r="H456" s="2"/>
      <c r="J456" s="2"/>
    </row>
    <row r="457" ht="14.25" customHeight="1">
      <c r="D457" s="2"/>
      <c r="F457" s="2"/>
      <c r="H457" s="2"/>
      <c r="J457" s="2"/>
    </row>
    <row r="458" ht="14.25" customHeight="1">
      <c r="D458" s="2"/>
      <c r="F458" s="2"/>
      <c r="H458" s="2"/>
      <c r="J458" s="2"/>
    </row>
    <row r="459" ht="14.25" customHeight="1">
      <c r="D459" s="2"/>
      <c r="F459" s="2"/>
      <c r="H459" s="2"/>
      <c r="J459" s="2"/>
    </row>
    <row r="460" ht="14.25" customHeight="1">
      <c r="D460" s="2"/>
      <c r="F460" s="2"/>
      <c r="H460" s="2"/>
      <c r="J460" s="2"/>
    </row>
    <row r="461" ht="14.25" customHeight="1">
      <c r="D461" s="2"/>
      <c r="F461" s="2"/>
      <c r="H461" s="2"/>
      <c r="J461" s="2"/>
    </row>
    <row r="462" ht="14.25" customHeight="1">
      <c r="D462" s="2"/>
      <c r="F462" s="2"/>
      <c r="H462" s="2"/>
      <c r="J462" s="2"/>
    </row>
    <row r="463" ht="14.25" customHeight="1">
      <c r="D463" s="2"/>
      <c r="F463" s="2"/>
      <c r="H463" s="2"/>
      <c r="J463" s="2"/>
    </row>
    <row r="464" ht="14.25" customHeight="1">
      <c r="D464" s="2"/>
      <c r="F464" s="2"/>
      <c r="H464" s="2"/>
      <c r="J464" s="2"/>
    </row>
    <row r="465" ht="14.25" customHeight="1">
      <c r="D465" s="2"/>
      <c r="F465" s="2"/>
      <c r="H465" s="2"/>
      <c r="J465" s="2"/>
    </row>
    <row r="466" ht="14.25" customHeight="1">
      <c r="D466" s="2"/>
      <c r="F466" s="2"/>
      <c r="H466" s="2"/>
      <c r="J466" s="2"/>
    </row>
    <row r="467" ht="14.25" customHeight="1">
      <c r="D467" s="2"/>
      <c r="F467" s="2"/>
      <c r="H467" s="2"/>
      <c r="J467" s="2"/>
    </row>
    <row r="468" ht="14.25" customHeight="1">
      <c r="D468" s="2"/>
      <c r="F468" s="2"/>
      <c r="H468" s="2"/>
      <c r="J468" s="2"/>
    </row>
    <row r="469" ht="14.25" customHeight="1">
      <c r="D469" s="2"/>
      <c r="F469" s="2"/>
      <c r="H469" s="2"/>
      <c r="J469" s="2"/>
    </row>
    <row r="470" ht="14.25" customHeight="1">
      <c r="D470" s="2"/>
      <c r="F470" s="2"/>
      <c r="H470" s="2"/>
      <c r="J470" s="2"/>
    </row>
    <row r="471" ht="14.25" customHeight="1">
      <c r="D471" s="2"/>
      <c r="F471" s="2"/>
      <c r="H471" s="2"/>
      <c r="J471" s="2"/>
    </row>
    <row r="472" ht="14.25" customHeight="1">
      <c r="D472" s="2"/>
      <c r="F472" s="2"/>
      <c r="H472" s="2"/>
      <c r="J472" s="2"/>
    </row>
    <row r="473" ht="14.25" customHeight="1">
      <c r="D473" s="2"/>
      <c r="F473" s="2"/>
      <c r="H473" s="2"/>
      <c r="J473" s="2"/>
    </row>
    <row r="474" ht="14.25" customHeight="1">
      <c r="D474" s="2"/>
      <c r="F474" s="2"/>
      <c r="H474" s="2"/>
      <c r="J474" s="2"/>
    </row>
    <row r="475" ht="14.25" customHeight="1">
      <c r="D475" s="2"/>
      <c r="F475" s="2"/>
      <c r="H475" s="2"/>
      <c r="J475" s="2"/>
    </row>
    <row r="476" ht="14.25" customHeight="1">
      <c r="D476" s="2"/>
      <c r="F476" s="2"/>
      <c r="H476" s="2"/>
      <c r="J476" s="2"/>
    </row>
    <row r="477" ht="14.25" customHeight="1">
      <c r="D477" s="2"/>
      <c r="F477" s="2"/>
      <c r="H477" s="2"/>
      <c r="J477" s="2"/>
    </row>
    <row r="478" ht="14.25" customHeight="1">
      <c r="D478" s="2"/>
      <c r="F478" s="2"/>
      <c r="H478" s="2"/>
      <c r="J478" s="2"/>
    </row>
    <row r="479" ht="14.25" customHeight="1">
      <c r="D479" s="2"/>
      <c r="F479" s="2"/>
      <c r="H479" s="2"/>
      <c r="J479" s="2"/>
    </row>
    <row r="480" ht="14.25" customHeight="1">
      <c r="D480" s="2"/>
      <c r="F480" s="2"/>
      <c r="H480" s="2"/>
      <c r="J480" s="2"/>
    </row>
    <row r="481" ht="14.25" customHeight="1">
      <c r="D481" s="2"/>
      <c r="F481" s="2"/>
      <c r="H481" s="2"/>
      <c r="J481" s="2"/>
    </row>
    <row r="482" ht="14.25" customHeight="1">
      <c r="D482" s="2"/>
      <c r="F482" s="2"/>
      <c r="H482" s="2"/>
      <c r="J482" s="2"/>
    </row>
    <row r="483" ht="14.25" customHeight="1">
      <c r="D483" s="2"/>
      <c r="F483" s="2"/>
      <c r="H483" s="2"/>
      <c r="J483" s="2"/>
    </row>
    <row r="484" ht="14.25" customHeight="1">
      <c r="D484" s="2"/>
      <c r="F484" s="2"/>
      <c r="H484" s="2"/>
      <c r="J484" s="2"/>
    </row>
    <row r="485" ht="14.25" customHeight="1">
      <c r="D485" s="2"/>
      <c r="F485" s="2"/>
      <c r="H485" s="2"/>
      <c r="J485" s="2"/>
    </row>
    <row r="486" ht="14.25" customHeight="1">
      <c r="D486" s="2"/>
      <c r="F486" s="2"/>
      <c r="H486" s="2"/>
      <c r="J486" s="2"/>
    </row>
    <row r="487" ht="14.25" customHeight="1">
      <c r="D487" s="2"/>
      <c r="F487" s="2"/>
      <c r="H487" s="2"/>
      <c r="J487" s="2"/>
    </row>
    <row r="488" ht="14.25" customHeight="1">
      <c r="D488" s="2"/>
      <c r="F488" s="2"/>
      <c r="H488" s="2"/>
      <c r="J488" s="2"/>
    </row>
    <row r="489" ht="14.25" customHeight="1">
      <c r="D489" s="2"/>
      <c r="F489" s="2"/>
      <c r="H489" s="2"/>
      <c r="J489" s="2"/>
    </row>
    <row r="490" ht="14.25" customHeight="1">
      <c r="D490" s="2"/>
      <c r="F490" s="2"/>
      <c r="H490" s="2"/>
      <c r="J490" s="2"/>
    </row>
    <row r="491" ht="14.25" customHeight="1">
      <c r="D491" s="2"/>
      <c r="F491" s="2"/>
      <c r="H491" s="2"/>
      <c r="J491" s="2"/>
    </row>
    <row r="492" ht="14.25" customHeight="1">
      <c r="D492" s="2"/>
      <c r="F492" s="2"/>
      <c r="H492" s="2"/>
      <c r="J492" s="2"/>
    </row>
    <row r="493" ht="14.25" customHeight="1">
      <c r="D493" s="2"/>
      <c r="F493" s="2"/>
      <c r="H493" s="2"/>
      <c r="J493" s="2"/>
    </row>
    <row r="494" ht="14.25" customHeight="1">
      <c r="D494" s="2"/>
      <c r="F494" s="2"/>
      <c r="H494" s="2"/>
      <c r="J494" s="2"/>
    </row>
    <row r="495" ht="14.25" customHeight="1">
      <c r="D495" s="2"/>
      <c r="F495" s="2"/>
      <c r="H495" s="2"/>
      <c r="J495" s="2"/>
    </row>
    <row r="496" ht="14.25" customHeight="1">
      <c r="D496" s="2"/>
      <c r="F496" s="2"/>
      <c r="H496" s="2"/>
      <c r="J496" s="2"/>
    </row>
    <row r="497" ht="14.25" customHeight="1">
      <c r="D497" s="2"/>
      <c r="F497" s="2"/>
      <c r="H497" s="2"/>
      <c r="J497" s="2"/>
    </row>
    <row r="498" ht="14.25" customHeight="1">
      <c r="D498" s="2"/>
      <c r="F498" s="2"/>
      <c r="H498" s="2"/>
      <c r="J498" s="2"/>
    </row>
    <row r="499" ht="14.25" customHeight="1">
      <c r="D499" s="2"/>
      <c r="F499" s="2"/>
      <c r="H499" s="2"/>
      <c r="J499" s="2"/>
    </row>
    <row r="500" ht="14.25" customHeight="1">
      <c r="D500" s="2"/>
      <c r="F500" s="2"/>
      <c r="H500" s="2"/>
      <c r="J500" s="2"/>
    </row>
    <row r="501" ht="14.25" customHeight="1">
      <c r="D501" s="2"/>
      <c r="F501" s="2"/>
      <c r="H501" s="2"/>
      <c r="J501" s="2"/>
    </row>
    <row r="502" ht="14.25" customHeight="1">
      <c r="D502" s="2"/>
      <c r="F502" s="2"/>
      <c r="H502" s="2"/>
      <c r="J502" s="2"/>
    </row>
    <row r="503" ht="14.25" customHeight="1">
      <c r="D503" s="2"/>
      <c r="F503" s="2"/>
      <c r="H503" s="2"/>
      <c r="J503" s="2"/>
    </row>
    <row r="504" ht="14.25" customHeight="1">
      <c r="D504" s="2"/>
      <c r="F504" s="2"/>
      <c r="H504" s="2"/>
      <c r="J504" s="2"/>
    </row>
    <row r="505" ht="14.25" customHeight="1">
      <c r="D505" s="2"/>
      <c r="F505" s="2"/>
      <c r="H505" s="2"/>
      <c r="J505" s="2"/>
    </row>
    <row r="506" ht="14.25" customHeight="1">
      <c r="D506" s="2"/>
      <c r="F506" s="2"/>
      <c r="H506" s="2"/>
      <c r="J506" s="2"/>
    </row>
    <row r="507" ht="14.25" customHeight="1">
      <c r="D507" s="2"/>
      <c r="F507" s="2"/>
      <c r="H507" s="2"/>
      <c r="J507" s="2"/>
    </row>
    <row r="508" ht="14.25" customHeight="1">
      <c r="D508" s="2"/>
      <c r="F508" s="2"/>
      <c r="H508" s="2"/>
      <c r="J508" s="2"/>
    </row>
    <row r="509" ht="14.25" customHeight="1">
      <c r="D509" s="2"/>
      <c r="F509" s="2"/>
      <c r="H509" s="2"/>
      <c r="J509" s="2"/>
    </row>
    <row r="510" ht="14.25" customHeight="1">
      <c r="D510" s="2"/>
      <c r="F510" s="2"/>
      <c r="H510" s="2"/>
      <c r="J510" s="2"/>
    </row>
    <row r="511" ht="14.25" customHeight="1">
      <c r="D511" s="2"/>
      <c r="F511" s="2"/>
      <c r="H511" s="2"/>
      <c r="J511" s="2"/>
    </row>
    <row r="512" ht="14.25" customHeight="1">
      <c r="D512" s="2"/>
      <c r="F512" s="2"/>
      <c r="H512" s="2"/>
      <c r="J512" s="2"/>
    </row>
    <row r="513" ht="14.25" customHeight="1">
      <c r="D513" s="2"/>
      <c r="F513" s="2"/>
      <c r="H513" s="2"/>
      <c r="J513" s="2"/>
    </row>
    <row r="514" ht="14.25" customHeight="1">
      <c r="D514" s="2"/>
      <c r="F514" s="2"/>
      <c r="H514" s="2"/>
      <c r="J514" s="2"/>
    </row>
    <row r="515" ht="14.25" customHeight="1">
      <c r="D515" s="2"/>
      <c r="F515" s="2"/>
      <c r="H515" s="2"/>
      <c r="J515" s="2"/>
    </row>
    <row r="516" ht="14.25" customHeight="1">
      <c r="D516" s="2"/>
      <c r="F516" s="2"/>
      <c r="H516" s="2"/>
      <c r="J516" s="2"/>
    </row>
    <row r="517" ht="14.25" customHeight="1">
      <c r="D517" s="2"/>
      <c r="F517" s="2"/>
      <c r="H517" s="2"/>
      <c r="J517" s="2"/>
    </row>
    <row r="518" ht="14.25" customHeight="1">
      <c r="D518" s="2"/>
      <c r="F518" s="2"/>
      <c r="H518" s="2"/>
      <c r="J518" s="2"/>
    </row>
    <row r="519" ht="14.25" customHeight="1">
      <c r="D519" s="2"/>
      <c r="F519" s="2"/>
      <c r="H519" s="2"/>
      <c r="J519" s="2"/>
    </row>
    <row r="520" ht="14.25" customHeight="1">
      <c r="D520" s="2"/>
      <c r="F520" s="2"/>
      <c r="H520" s="2"/>
      <c r="J520" s="2"/>
    </row>
    <row r="521" ht="14.25" customHeight="1">
      <c r="D521" s="2"/>
      <c r="F521" s="2"/>
      <c r="H521" s="2"/>
      <c r="J521" s="2"/>
    </row>
    <row r="522" ht="14.25" customHeight="1">
      <c r="D522" s="2"/>
      <c r="F522" s="2"/>
      <c r="H522" s="2"/>
      <c r="J522" s="2"/>
    </row>
    <row r="523" ht="14.25" customHeight="1">
      <c r="D523" s="2"/>
      <c r="F523" s="2"/>
      <c r="H523" s="2"/>
      <c r="J523" s="2"/>
    </row>
    <row r="524" ht="14.25" customHeight="1">
      <c r="D524" s="2"/>
      <c r="F524" s="2"/>
      <c r="H524" s="2"/>
      <c r="J524" s="2"/>
    </row>
    <row r="525" ht="14.25" customHeight="1">
      <c r="D525" s="2"/>
      <c r="F525" s="2"/>
      <c r="H525" s="2"/>
      <c r="J525" s="2"/>
    </row>
    <row r="526" ht="14.25" customHeight="1">
      <c r="D526" s="2"/>
      <c r="F526" s="2"/>
      <c r="H526" s="2"/>
      <c r="J526" s="2"/>
    </row>
    <row r="527" ht="14.25" customHeight="1">
      <c r="D527" s="2"/>
      <c r="F527" s="2"/>
      <c r="H527" s="2"/>
      <c r="J527" s="2"/>
    </row>
    <row r="528" ht="14.25" customHeight="1">
      <c r="D528" s="2"/>
      <c r="F528" s="2"/>
      <c r="H528" s="2"/>
      <c r="J528" s="2"/>
    </row>
    <row r="529" ht="14.25" customHeight="1">
      <c r="D529" s="2"/>
      <c r="F529" s="2"/>
      <c r="H529" s="2"/>
      <c r="J529" s="2"/>
    </row>
    <row r="530" ht="14.25" customHeight="1">
      <c r="D530" s="2"/>
      <c r="F530" s="2"/>
      <c r="H530" s="2"/>
      <c r="J530" s="2"/>
    </row>
    <row r="531" ht="14.25" customHeight="1">
      <c r="D531" s="2"/>
      <c r="F531" s="2"/>
      <c r="H531" s="2"/>
      <c r="J531" s="2"/>
    </row>
    <row r="532" ht="14.25" customHeight="1">
      <c r="D532" s="2"/>
      <c r="F532" s="2"/>
      <c r="H532" s="2"/>
      <c r="J532" s="2"/>
    </row>
    <row r="533" ht="14.25" customHeight="1">
      <c r="D533" s="2"/>
      <c r="F533" s="2"/>
      <c r="H533" s="2"/>
      <c r="J533" s="2"/>
    </row>
    <row r="534" ht="14.25" customHeight="1">
      <c r="D534" s="2"/>
      <c r="F534" s="2"/>
      <c r="H534" s="2"/>
      <c r="J534" s="2"/>
    </row>
    <row r="535" ht="14.25" customHeight="1">
      <c r="D535" s="2"/>
      <c r="F535" s="2"/>
      <c r="H535" s="2"/>
      <c r="J535" s="2"/>
    </row>
    <row r="536" ht="14.25" customHeight="1">
      <c r="D536" s="2"/>
      <c r="F536" s="2"/>
      <c r="H536" s="2"/>
      <c r="J536" s="2"/>
    </row>
    <row r="537" ht="14.25" customHeight="1">
      <c r="D537" s="2"/>
      <c r="F537" s="2"/>
      <c r="H537" s="2"/>
      <c r="J537" s="2"/>
    </row>
    <row r="538" ht="14.25" customHeight="1">
      <c r="D538" s="2"/>
      <c r="F538" s="2"/>
      <c r="H538" s="2"/>
      <c r="J538" s="2"/>
    </row>
    <row r="539" ht="14.25" customHeight="1">
      <c r="D539" s="2"/>
      <c r="F539" s="2"/>
      <c r="H539" s="2"/>
      <c r="J539" s="2"/>
    </row>
    <row r="540" ht="14.25" customHeight="1">
      <c r="D540" s="2"/>
      <c r="F540" s="2"/>
      <c r="H540" s="2"/>
      <c r="J540" s="2"/>
    </row>
    <row r="541" ht="14.25" customHeight="1">
      <c r="D541" s="2"/>
      <c r="F541" s="2"/>
      <c r="H541" s="2"/>
      <c r="J541" s="2"/>
    </row>
    <row r="542" ht="14.25" customHeight="1">
      <c r="D542" s="2"/>
      <c r="F542" s="2"/>
      <c r="H542" s="2"/>
      <c r="J542" s="2"/>
    </row>
    <row r="543" ht="14.25" customHeight="1">
      <c r="D543" s="2"/>
      <c r="F543" s="2"/>
      <c r="H543" s="2"/>
      <c r="J543" s="2"/>
    </row>
    <row r="544" ht="14.25" customHeight="1">
      <c r="D544" s="2"/>
      <c r="F544" s="2"/>
      <c r="H544" s="2"/>
      <c r="J544" s="2"/>
    </row>
    <row r="545" ht="14.25" customHeight="1">
      <c r="D545" s="2"/>
      <c r="F545" s="2"/>
      <c r="H545" s="2"/>
      <c r="J545" s="2"/>
    </row>
    <row r="546" ht="14.25" customHeight="1">
      <c r="D546" s="2"/>
      <c r="F546" s="2"/>
      <c r="H546" s="2"/>
      <c r="J546" s="2"/>
    </row>
    <row r="547" ht="14.25" customHeight="1">
      <c r="D547" s="2"/>
      <c r="F547" s="2"/>
      <c r="H547" s="2"/>
      <c r="J547" s="2"/>
    </row>
    <row r="548" ht="14.25" customHeight="1">
      <c r="D548" s="2"/>
      <c r="F548" s="2"/>
      <c r="H548" s="2"/>
      <c r="J548" s="2"/>
    </row>
    <row r="549" ht="14.25" customHeight="1">
      <c r="D549" s="2"/>
      <c r="F549" s="2"/>
      <c r="H549" s="2"/>
      <c r="J549" s="2"/>
    </row>
    <row r="550" ht="14.25" customHeight="1">
      <c r="D550" s="2"/>
      <c r="F550" s="2"/>
      <c r="H550" s="2"/>
      <c r="J550" s="2"/>
    </row>
    <row r="551" ht="14.25" customHeight="1">
      <c r="D551" s="2"/>
      <c r="F551" s="2"/>
      <c r="H551" s="2"/>
      <c r="J551" s="2"/>
    </row>
    <row r="552" ht="14.25" customHeight="1">
      <c r="D552" s="2"/>
      <c r="F552" s="2"/>
      <c r="H552" s="2"/>
      <c r="J552" s="2"/>
    </row>
    <row r="553" ht="14.25" customHeight="1">
      <c r="D553" s="2"/>
      <c r="F553" s="2"/>
      <c r="H553" s="2"/>
      <c r="J553" s="2"/>
    </row>
    <row r="554" ht="14.25" customHeight="1">
      <c r="D554" s="2"/>
      <c r="F554" s="2"/>
      <c r="H554" s="2"/>
      <c r="J554" s="2"/>
    </row>
    <row r="555" ht="14.25" customHeight="1">
      <c r="D555" s="2"/>
      <c r="F555" s="2"/>
      <c r="H555" s="2"/>
      <c r="J555" s="2"/>
    </row>
    <row r="556" ht="14.25" customHeight="1">
      <c r="D556" s="2"/>
      <c r="F556" s="2"/>
      <c r="H556" s="2"/>
      <c r="J556" s="2"/>
    </row>
    <row r="557" ht="14.25" customHeight="1">
      <c r="D557" s="2"/>
      <c r="F557" s="2"/>
      <c r="H557" s="2"/>
      <c r="J557" s="2"/>
    </row>
    <row r="558" ht="14.25" customHeight="1">
      <c r="D558" s="2"/>
      <c r="F558" s="2"/>
      <c r="H558" s="2"/>
      <c r="J558" s="2"/>
    </row>
    <row r="559" ht="14.25" customHeight="1">
      <c r="D559" s="2"/>
      <c r="F559" s="2"/>
      <c r="H559" s="2"/>
      <c r="J559" s="2"/>
    </row>
    <row r="560" ht="14.25" customHeight="1">
      <c r="D560" s="2"/>
      <c r="F560" s="2"/>
      <c r="H560" s="2"/>
      <c r="J560" s="2"/>
    </row>
    <row r="561" ht="14.25" customHeight="1">
      <c r="D561" s="2"/>
      <c r="F561" s="2"/>
      <c r="H561" s="2"/>
      <c r="J561" s="2"/>
    </row>
    <row r="562" ht="14.25" customHeight="1">
      <c r="D562" s="2"/>
      <c r="F562" s="2"/>
      <c r="H562" s="2"/>
      <c r="J562" s="2"/>
    </row>
    <row r="563" ht="14.25" customHeight="1">
      <c r="D563" s="2"/>
      <c r="F563" s="2"/>
      <c r="H563" s="2"/>
      <c r="J563" s="2"/>
    </row>
    <row r="564" ht="14.25" customHeight="1">
      <c r="D564" s="2"/>
      <c r="F564" s="2"/>
      <c r="H564" s="2"/>
      <c r="J564" s="2"/>
    </row>
    <row r="565" ht="14.25" customHeight="1">
      <c r="D565" s="2"/>
      <c r="F565" s="2"/>
      <c r="H565" s="2"/>
      <c r="J565" s="2"/>
    </row>
    <row r="566" ht="14.25" customHeight="1">
      <c r="D566" s="2"/>
      <c r="F566" s="2"/>
      <c r="H566" s="2"/>
      <c r="J566" s="2"/>
    </row>
    <row r="567" ht="14.25" customHeight="1">
      <c r="D567" s="2"/>
      <c r="F567" s="2"/>
      <c r="H567" s="2"/>
      <c r="J567" s="2"/>
    </row>
    <row r="568" ht="14.25" customHeight="1">
      <c r="D568" s="2"/>
      <c r="F568" s="2"/>
      <c r="H568" s="2"/>
      <c r="J568" s="2"/>
    </row>
    <row r="569" ht="14.25" customHeight="1">
      <c r="D569" s="2"/>
      <c r="F569" s="2"/>
      <c r="H569" s="2"/>
      <c r="J569" s="2"/>
    </row>
    <row r="570" ht="14.25" customHeight="1">
      <c r="D570" s="2"/>
      <c r="F570" s="2"/>
      <c r="H570" s="2"/>
      <c r="J570" s="2"/>
    </row>
    <row r="571" ht="14.25" customHeight="1">
      <c r="D571" s="2"/>
      <c r="F571" s="2"/>
      <c r="H571" s="2"/>
      <c r="J571" s="2"/>
    </row>
    <row r="572" ht="14.25" customHeight="1">
      <c r="D572" s="2"/>
      <c r="F572" s="2"/>
      <c r="H572" s="2"/>
      <c r="J572" s="2"/>
    </row>
    <row r="573" ht="14.25" customHeight="1">
      <c r="D573" s="2"/>
      <c r="F573" s="2"/>
      <c r="H573" s="2"/>
      <c r="J573" s="2"/>
    </row>
    <row r="574" ht="14.25" customHeight="1">
      <c r="D574" s="2"/>
      <c r="F574" s="2"/>
      <c r="H574" s="2"/>
      <c r="J574" s="2"/>
    </row>
    <row r="575" ht="14.25" customHeight="1">
      <c r="D575" s="2"/>
      <c r="F575" s="2"/>
      <c r="H575" s="2"/>
      <c r="J575" s="2"/>
    </row>
    <row r="576" ht="14.25" customHeight="1">
      <c r="D576" s="2"/>
      <c r="F576" s="2"/>
      <c r="H576" s="2"/>
      <c r="J576" s="2"/>
    </row>
    <row r="577" ht="14.25" customHeight="1">
      <c r="D577" s="2"/>
      <c r="F577" s="2"/>
      <c r="H577" s="2"/>
      <c r="J577" s="2"/>
    </row>
    <row r="578" ht="14.25" customHeight="1">
      <c r="D578" s="2"/>
      <c r="F578" s="2"/>
      <c r="H578" s="2"/>
      <c r="J578" s="2"/>
    </row>
    <row r="579" ht="14.25" customHeight="1">
      <c r="D579" s="2"/>
      <c r="F579" s="2"/>
      <c r="H579" s="2"/>
      <c r="J579" s="2"/>
    </row>
    <row r="580" ht="14.25" customHeight="1">
      <c r="D580" s="2"/>
      <c r="F580" s="2"/>
      <c r="H580" s="2"/>
      <c r="J580" s="2"/>
    </row>
    <row r="581" ht="14.25" customHeight="1">
      <c r="D581" s="2"/>
      <c r="F581" s="2"/>
      <c r="H581" s="2"/>
      <c r="J581" s="2"/>
    </row>
    <row r="582" ht="14.25" customHeight="1">
      <c r="D582" s="2"/>
      <c r="F582" s="2"/>
      <c r="H582" s="2"/>
      <c r="J582" s="2"/>
    </row>
    <row r="583" ht="14.25" customHeight="1">
      <c r="D583" s="2"/>
      <c r="F583" s="2"/>
      <c r="H583" s="2"/>
      <c r="J583" s="2"/>
    </row>
    <row r="584" ht="14.25" customHeight="1">
      <c r="D584" s="2"/>
      <c r="F584" s="2"/>
      <c r="H584" s="2"/>
      <c r="J584" s="2"/>
    </row>
    <row r="585" ht="14.25" customHeight="1">
      <c r="D585" s="2"/>
      <c r="F585" s="2"/>
      <c r="H585" s="2"/>
      <c r="J585" s="2"/>
    </row>
    <row r="586" ht="14.25" customHeight="1">
      <c r="D586" s="2"/>
      <c r="F586" s="2"/>
      <c r="H586" s="2"/>
      <c r="J586" s="2"/>
    </row>
    <row r="587" ht="14.25" customHeight="1">
      <c r="D587" s="2"/>
      <c r="F587" s="2"/>
      <c r="H587" s="2"/>
      <c r="J587" s="2"/>
    </row>
    <row r="588" ht="14.25" customHeight="1">
      <c r="D588" s="2"/>
      <c r="F588" s="2"/>
      <c r="H588" s="2"/>
      <c r="J588" s="2"/>
    </row>
    <row r="589" ht="14.25" customHeight="1">
      <c r="D589" s="2"/>
      <c r="F589" s="2"/>
      <c r="H589" s="2"/>
      <c r="J589" s="2"/>
    </row>
    <row r="590" ht="14.25" customHeight="1">
      <c r="D590" s="2"/>
      <c r="F590" s="2"/>
      <c r="H590" s="2"/>
      <c r="J590" s="2"/>
    </row>
    <row r="591" ht="14.25" customHeight="1">
      <c r="D591" s="2"/>
      <c r="F591" s="2"/>
      <c r="H591" s="2"/>
      <c r="J591" s="2"/>
    </row>
    <row r="592" ht="14.25" customHeight="1">
      <c r="D592" s="2"/>
      <c r="F592" s="2"/>
      <c r="H592" s="2"/>
      <c r="J592" s="2"/>
    </row>
    <row r="593" ht="14.25" customHeight="1">
      <c r="D593" s="2"/>
      <c r="F593" s="2"/>
      <c r="H593" s="2"/>
      <c r="J593" s="2"/>
    </row>
    <row r="594" ht="14.25" customHeight="1">
      <c r="D594" s="2"/>
      <c r="F594" s="2"/>
      <c r="H594" s="2"/>
      <c r="J594" s="2"/>
    </row>
    <row r="595" ht="14.25" customHeight="1">
      <c r="D595" s="2"/>
      <c r="F595" s="2"/>
      <c r="H595" s="2"/>
      <c r="J595" s="2"/>
    </row>
    <row r="596" ht="14.25" customHeight="1">
      <c r="D596" s="2"/>
      <c r="F596" s="2"/>
      <c r="H596" s="2"/>
      <c r="J596" s="2"/>
    </row>
    <row r="597" ht="14.25" customHeight="1">
      <c r="D597" s="2"/>
      <c r="F597" s="2"/>
      <c r="H597" s="2"/>
      <c r="J597" s="2"/>
    </row>
    <row r="598" ht="14.25" customHeight="1">
      <c r="D598" s="2"/>
      <c r="F598" s="2"/>
      <c r="H598" s="2"/>
      <c r="J598" s="2"/>
    </row>
    <row r="599" ht="14.25" customHeight="1">
      <c r="D599" s="2"/>
      <c r="F599" s="2"/>
      <c r="H599" s="2"/>
      <c r="J599" s="2"/>
    </row>
    <row r="600" ht="14.25" customHeight="1">
      <c r="D600" s="2"/>
      <c r="F600" s="2"/>
      <c r="H600" s="2"/>
      <c r="J600" s="2"/>
    </row>
    <row r="601" ht="14.25" customHeight="1">
      <c r="D601" s="2"/>
      <c r="F601" s="2"/>
      <c r="H601" s="2"/>
      <c r="J601" s="2"/>
    </row>
    <row r="602" ht="14.25" customHeight="1">
      <c r="D602" s="2"/>
      <c r="F602" s="2"/>
      <c r="H602" s="2"/>
      <c r="J602" s="2"/>
    </row>
    <row r="603" ht="14.25" customHeight="1">
      <c r="D603" s="2"/>
      <c r="F603" s="2"/>
      <c r="H603" s="2"/>
      <c r="J603" s="2"/>
    </row>
    <row r="604" ht="14.25" customHeight="1">
      <c r="D604" s="2"/>
      <c r="F604" s="2"/>
      <c r="H604" s="2"/>
      <c r="J604" s="2"/>
    </row>
    <row r="605" ht="14.25" customHeight="1">
      <c r="D605" s="2"/>
      <c r="F605" s="2"/>
      <c r="H605" s="2"/>
      <c r="J605" s="2"/>
    </row>
    <row r="606" ht="14.25" customHeight="1">
      <c r="D606" s="2"/>
      <c r="F606" s="2"/>
      <c r="H606" s="2"/>
      <c r="J606" s="2"/>
    </row>
    <row r="607" ht="14.25" customHeight="1">
      <c r="D607" s="2"/>
      <c r="F607" s="2"/>
      <c r="H607" s="2"/>
      <c r="J607" s="2"/>
    </row>
    <row r="608" ht="14.25" customHeight="1">
      <c r="D608" s="2"/>
      <c r="F608" s="2"/>
      <c r="H608" s="2"/>
      <c r="J608" s="2"/>
    </row>
    <row r="609" ht="14.25" customHeight="1">
      <c r="D609" s="2"/>
      <c r="F609" s="2"/>
      <c r="H609" s="2"/>
      <c r="J609" s="2"/>
    </row>
    <row r="610" ht="14.25" customHeight="1">
      <c r="D610" s="2"/>
      <c r="F610" s="2"/>
      <c r="H610" s="2"/>
      <c r="J610" s="2"/>
    </row>
    <row r="611" ht="14.25" customHeight="1">
      <c r="D611" s="2"/>
      <c r="F611" s="2"/>
      <c r="H611" s="2"/>
      <c r="J611" s="2"/>
    </row>
    <row r="612" ht="14.25" customHeight="1">
      <c r="D612" s="2"/>
      <c r="F612" s="2"/>
      <c r="H612" s="2"/>
      <c r="J612" s="2"/>
    </row>
    <row r="613" ht="14.25" customHeight="1">
      <c r="D613" s="2"/>
      <c r="F613" s="2"/>
      <c r="H613" s="2"/>
      <c r="J613" s="2"/>
    </row>
    <row r="614" ht="14.25" customHeight="1">
      <c r="D614" s="2"/>
      <c r="F614" s="2"/>
      <c r="H614" s="2"/>
      <c r="J614" s="2"/>
    </row>
    <row r="615" ht="14.25" customHeight="1">
      <c r="D615" s="2"/>
      <c r="F615" s="2"/>
      <c r="H615" s="2"/>
      <c r="J615" s="2"/>
    </row>
    <row r="616" ht="14.25" customHeight="1">
      <c r="D616" s="2"/>
      <c r="F616" s="2"/>
      <c r="H616" s="2"/>
      <c r="J616" s="2"/>
    </row>
    <row r="617" ht="14.25" customHeight="1">
      <c r="D617" s="2"/>
      <c r="F617" s="2"/>
      <c r="H617" s="2"/>
      <c r="J617" s="2"/>
    </row>
    <row r="618" ht="14.25" customHeight="1">
      <c r="D618" s="2"/>
      <c r="F618" s="2"/>
      <c r="H618" s="2"/>
      <c r="J618" s="2"/>
    </row>
    <row r="619" ht="14.25" customHeight="1">
      <c r="D619" s="2"/>
      <c r="F619" s="2"/>
      <c r="H619" s="2"/>
      <c r="J619" s="2"/>
    </row>
    <row r="620" ht="14.25" customHeight="1">
      <c r="D620" s="2"/>
      <c r="F620" s="2"/>
      <c r="H620" s="2"/>
      <c r="J620" s="2"/>
    </row>
    <row r="621" ht="14.25" customHeight="1">
      <c r="D621" s="2"/>
      <c r="F621" s="2"/>
      <c r="H621" s="2"/>
      <c r="J621" s="2"/>
    </row>
    <row r="622" ht="14.25" customHeight="1">
      <c r="D622" s="2"/>
      <c r="F622" s="2"/>
      <c r="H622" s="2"/>
      <c r="J622" s="2"/>
    </row>
    <row r="623" ht="14.25" customHeight="1">
      <c r="D623" s="2"/>
      <c r="F623" s="2"/>
      <c r="H623" s="2"/>
      <c r="J623" s="2"/>
    </row>
    <row r="624" ht="14.25" customHeight="1">
      <c r="D624" s="2"/>
      <c r="F624" s="2"/>
      <c r="H624" s="2"/>
      <c r="J624" s="2"/>
    </row>
    <row r="625" ht="14.25" customHeight="1">
      <c r="D625" s="2"/>
      <c r="F625" s="2"/>
      <c r="H625" s="2"/>
      <c r="J625" s="2"/>
    </row>
    <row r="626" ht="14.25" customHeight="1">
      <c r="D626" s="2"/>
      <c r="F626" s="2"/>
      <c r="H626" s="2"/>
      <c r="J626" s="2"/>
    </row>
    <row r="627" ht="14.25" customHeight="1">
      <c r="D627" s="2"/>
      <c r="F627" s="2"/>
      <c r="H627" s="2"/>
      <c r="J627" s="2"/>
    </row>
    <row r="628" ht="14.25" customHeight="1">
      <c r="D628" s="2"/>
      <c r="F628" s="2"/>
      <c r="H628" s="2"/>
      <c r="J628" s="2"/>
    </row>
    <row r="629" ht="14.25" customHeight="1">
      <c r="D629" s="2"/>
      <c r="F629" s="2"/>
      <c r="H629" s="2"/>
      <c r="J629" s="2"/>
    </row>
    <row r="630" ht="14.25" customHeight="1">
      <c r="D630" s="2"/>
      <c r="F630" s="2"/>
      <c r="H630" s="2"/>
      <c r="J630" s="2"/>
    </row>
    <row r="631" ht="14.25" customHeight="1">
      <c r="D631" s="2"/>
      <c r="F631" s="2"/>
      <c r="H631" s="2"/>
      <c r="J631" s="2"/>
    </row>
    <row r="632" ht="14.25" customHeight="1">
      <c r="D632" s="2"/>
      <c r="F632" s="2"/>
      <c r="H632" s="2"/>
      <c r="J632" s="2"/>
    </row>
    <row r="633" ht="14.25" customHeight="1">
      <c r="D633" s="2"/>
      <c r="F633" s="2"/>
      <c r="H633" s="2"/>
      <c r="J633" s="2"/>
    </row>
    <row r="634" ht="14.25" customHeight="1">
      <c r="D634" s="2"/>
      <c r="F634" s="2"/>
      <c r="H634" s="2"/>
      <c r="J634" s="2"/>
    </row>
    <row r="635" ht="14.25" customHeight="1">
      <c r="D635" s="2"/>
      <c r="F635" s="2"/>
      <c r="H635" s="2"/>
      <c r="J635" s="2"/>
    </row>
    <row r="636" ht="14.25" customHeight="1">
      <c r="D636" s="2"/>
      <c r="F636" s="2"/>
      <c r="H636" s="2"/>
      <c r="J636" s="2"/>
    </row>
    <row r="637" ht="14.25" customHeight="1">
      <c r="D637" s="2"/>
      <c r="F637" s="2"/>
      <c r="H637" s="2"/>
      <c r="J637" s="2"/>
    </row>
    <row r="638" ht="14.25" customHeight="1">
      <c r="D638" s="2"/>
      <c r="F638" s="2"/>
      <c r="H638" s="2"/>
      <c r="J638" s="2"/>
    </row>
    <row r="639" ht="14.25" customHeight="1">
      <c r="D639" s="2"/>
      <c r="F639" s="2"/>
      <c r="H639" s="2"/>
      <c r="J639" s="2"/>
    </row>
    <row r="640" ht="14.25" customHeight="1">
      <c r="D640" s="2"/>
      <c r="F640" s="2"/>
      <c r="H640" s="2"/>
      <c r="J640" s="2"/>
    </row>
    <row r="641" ht="14.25" customHeight="1">
      <c r="D641" s="2"/>
      <c r="F641" s="2"/>
      <c r="H641" s="2"/>
      <c r="J641" s="2"/>
    </row>
    <row r="642" ht="14.25" customHeight="1">
      <c r="D642" s="2"/>
      <c r="F642" s="2"/>
      <c r="H642" s="2"/>
      <c r="J642" s="2"/>
    </row>
    <row r="643" ht="14.25" customHeight="1">
      <c r="D643" s="2"/>
      <c r="F643" s="2"/>
      <c r="H643" s="2"/>
      <c r="J643" s="2"/>
    </row>
    <row r="644" ht="14.25" customHeight="1">
      <c r="D644" s="2"/>
      <c r="F644" s="2"/>
      <c r="H644" s="2"/>
      <c r="J644" s="2"/>
    </row>
    <row r="645" ht="14.25" customHeight="1">
      <c r="D645" s="2"/>
      <c r="F645" s="2"/>
      <c r="H645" s="2"/>
      <c r="J645" s="2"/>
    </row>
    <row r="646" ht="14.25" customHeight="1">
      <c r="D646" s="2"/>
      <c r="F646" s="2"/>
      <c r="H646" s="2"/>
      <c r="J646" s="2"/>
    </row>
    <row r="647" ht="14.25" customHeight="1">
      <c r="D647" s="2"/>
      <c r="F647" s="2"/>
      <c r="H647" s="2"/>
      <c r="J647" s="2"/>
    </row>
    <row r="648" ht="14.25" customHeight="1">
      <c r="D648" s="2"/>
      <c r="F648" s="2"/>
      <c r="H648" s="2"/>
      <c r="J648" s="2"/>
    </row>
    <row r="649" ht="14.25" customHeight="1">
      <c r="D649" s="2"/>
      <c r="F649" s="2"/>
      <c r="H649" s="2"/>
      <c r="J649" s="2"/>
    </row>
    <row r="650" ht="14.25" customHeight="1">
      <c r="D650" s="2"/>
      <c r="F650" s="2"/>
      <c r="H650" s="2"/>
      <c r="J650" s="2"/>
    </row>
    <row r="651" ht="14.25" customHeight="1">
      <c r="D651" s="2"/>
      <c r="F651" s="2"/>
      <c r="H651" s="2"/>
      <c r="J651" s="2"/>
    </row>
    <row r="652" ht="14.25" customHeight="1">
      <c r="D652" s="2"/>
      <c r="F652" s="2"/>
      <c r="H652" s="2"/>
      <c r="J652" s="2"/>
    </row>
    <row r="653" ht="14.25" customHeight="1">
      <c r="D653" s="2"/>
      <c r="F653" s="2"/>
      <c r="H653" s="2"/>
      <c r="J653" s="2"/>
    </row>
    <row r="654" ht="14.25" customHeight="1">
      <c r="D654" s="2"/>
      <c r="F654" s="2"/>
      <c r="H654" s="2"/>
      <c r="J654" s="2"/>
    </row>
    <row r="655" ht="14.25" customHeight="1">
      <c r="D655" s="2"/>
      <c r="F655" s="2"/>
      <c r="H655" s="2"/>
      <c r="J655" s="2"/>
    </row>
    <row r="656" ht="14.25" customHeight="1">
      <c r="D656" s="2"/>
      <c r="F656" s="2"/>
      <c r="H656" s="2"/>
      <c r="J656" s="2"/>
    </row>
    <row r="657" ht="14.25" customHeight="1">
      <c r="D657" s="2"/>
      <c r="F657" s="2"/>
      <c r="H657" s="2"/>
      <c r="J657" s="2"/>
    </row>
    <row r="658" ht="14.25" customHeight="1">
      <c r="D658" s="2"/>
      <c r="F658" s="2"/>
      <c r="H658" s="2"/>
      <c r="J658" s="2"/>
    </row>
    <row r="659" ht="14.25" customHeight="1">
      <c r="D659" s="2"/>
      <c r="F659" s="2"/>
      <c r="H659" s="2"/>
      <c r="J659" s="2"/>
    </row>
    <row r="660" ht="14.25" customHeight="1">
      <c r="D660" s="2"/>
      <c r="F660" s="2"/>
      <c r="H660" s="2"/>
      <c r="J660" s="2"/>
    </row>
    <row r="661" ht="14.25" customHeight="1">
      <c r="D661" s="2"/>
      <c r="F661" s="2"/>
      <c r="H661" s="2"/>
      <c r="J661" s="2"/>
    </row>
    <row r="662" ht="14.25" customHeight="1">
      <c r="D662" s="2"/>
      <c r="F662" s="2"/>
      <c r="H662" s="2"/>
      <c r="J662" s="2"/>
    </row>
    <row r="663" ht="14.25" customHeight="1">
      <c r="D663" s="2"/>
      <c r="F663" s="2"/>
      <c r="H663" s="2"/>
      <c r="J663" s="2"/>
    </row>
    <row r="664" ht="14.25" customHeight="1">
      <c r="D664" s="2"/>
      <c r="F664" s="2"/>
      <c r="H664" s="2"/>
      <c r="J664" s="2"/>
    </row>
    <row r="665" ht="14.25" customHeight="1">
      <c r="D665" s="2"/>
      <c r="F665" s="2"/>
      <c r="H665" s="2"/>
      <c r="J665" s="2"/>
    </row>
    <row r="666" ht="14.25" customHeight="1">
      <c r="D666" s="2"/>
      <c r="F666" s="2"/>
      <c r="H666" s="2"/>
      <c r="J666" s="2"/>
    </row>
    <row r="667" ht="14.25" customHeight="1">
      <c r="D667" s="2"/>
      <c r="F667" s="2"/>
      <c r="H667" s="2"/>
      <c r="J667" s="2"/>
    </row>
    <row r="668" ht="14.25" customHeight="1">
      <c r="D668" s="2"/>
      <c r="F668" s="2"/>
      <c r="H668" s="2"/>
      <c r="J668" s="2"/>
    </row>
    <row r="669" ht="14.25" customHeight="1">
      <c r="D669" s="2"/>
      <c r="F669" s="2"/>
      <c r="H669" s="2"/>
      <c r="J669" s="2"/>
    </row>
    <row r="670" ht="14.25" customHeight="1">
      <c r="D670" s="2"/>
      <c r="F670" s="2"/>
      <c r="H670" s="2"/>
      <c r="J670" s="2"/>
    </row>
    <row r="671" ht="14.25" customHeight="1">
      <c r="D671" s="2"/>
      <c r="F671" s="2"/>
      <c r="H671" s="2"/>
      <c r="J671" s="2"/>
    </row>
    <row r="672" ht="14.25" customHeight="1">
      <c r="D672" s="2"/>
      <c r="F672" s="2"/>
      <c r="H672" s="2"/>
      <c r="J672" s="2"/>
    </row>
    <row r="673" ht="14.25" customHeight="1">
      <c r="D673" s="2"/>
      <c r="F673" s="2"/>
      <c r="H673" s="2"/>
      <c r="J673" s="2"/>
    </row>
    <row r="674" ht="14.25" customHeight="1">
      <c r="D674" s="2"/>
      <c r="F674" s="2"/>
      <c r="H674" s="2"/>
      <c r="J674" s="2"/>
    </row>
    <row r="675" ht="14.25" customHeight="1">
      <c r="D675" s="2"/>
      <c r="F675" s="2"/>
      <c r="H675" s="2"/>
      <c r="J675" s="2"/>
    </row>
    <row r="676" ht="14.25" customHeight="1">
      <c r="D676" s="2"/>
      <c r="F676" s="2"/>
      <c r="H676" s="2"/>
      <c r="J676" s="2"/>
    </row>
    <row r="677" ht="14.25" customHeight="1">
      <c r="D677" s="2"/>
      <c r="F677" s="2"/>
      <c r="H677" s="2"/>
      <c r="J677" s="2"/>
    </row>
    <row r="678" ht="14.25" customHeight="1">
      <c r="D678" s="2"/>
      <c r="F678" s="2"/>
      <c r="H678" s="2"/>
      <c r="J678" s="2"/>
    </row>
    <row r="679" ht="14.25" customHeight="1">
      <c r="D679" s="2"/>
      <c r="F679" s="2"/>
      <c r="H679" s="2"/>
      <c r="J679" s="2"/>
    </row>
    <row r="680" ht="14.25" customHeight="1">
      <c r="D680" s="2"/>
      <c r="F680" s="2"/>
      <c r="H680" s="2"/>
      <c r="J680" s="2"/>
    </row>
    <row r="681" ht="14.25" customHeight="1">
      <c r="D681" s="2"/>
      <c r="F681" s="2"/>
      <c r="H681" s="2"/>
      <c r="J681" s="2"/>
    </row>
    <row r="682" ht="14.25" customHeight="1">
      <c r="D682" s="2"/>
      <c r="F682" s="2"/>
      <c r="H682" s="2"/>
      <c r="J682" s="2"/>
    </row>
    <row r="683" ht="14.25" customHeight="1">
      <c r="D683" s="2"/>
      <c r="F683" s="2"/>
      <c r="H683" s="2"/>
      <c r="J683" s="2"/>
    </row>
    <row r="684" ht="14.25" customHeight="1">
      <c r="D684" s="2"/>
      <c r="F684" s="2"/>
      <c r="H684" s="2"/>
      <c r="J684" s="2"/>
    </row>
    <row r="685" ht="14.25" customHeight="1">
      <c r="D685" s="2"/>
      <c r="F685" s="2"/>
      <c r="H685" s="2"/>
      <c r="J685" s="2"/>
    </row>
    <row r="686" ht="14.25" customHeight="1">
      <c r="D686" s="2"/>
      <c r="F686" s="2"/>
      <c r="H686" s="2"/>
      <c r="J686" s="2"/>
    </row>
    <row r="687" ht="14.25" customHeight="1">
      <c r="D687" s="2"/>
      <c r="F687" s="2"/>
      <c r="H687" s="2"/>
      <c r="J687" s="2"/>
    </row>
    <row r="688" ht="14.25" customHeight="1">
      <c r="D688" s="2"/>
      <c r="F688" s="2"/>
      <c r="H688" s="2"/>
      <c r="J688" s="2"/>
    </row>
    <row r="689" ht="14.25" customHeight="1">
      <c r="D689" s="2"/>
      <c r="F689" s="2"/>
      <c r="H689" s="2"/>
      <c r="J689" s="2"/>
    </row>
    <row r="690" ht="14.25" customHeight="1">
      <c r="D690" s="2"/>
      <c r="F690" s="2"/>
      <c r="H690" s="2"/>
      <c r="J690" s="2"/>
    </row>
    <row r="691" ht="14.25" customHeight="1">
      <c r="D691" s="2"/>
      <c r="F691" s="2"/>
      <c r="H691" s="2"/>
      <c r="J691" s="2"/>
    </row>
    <row r="692" ht="14.25" customHeight="1">
      <c r="D692" s="2"/>
      <c r="F692" s="2"/>
      <c r="H692" s="2"/>
      <c r="J692" s="2"/>
    </row>
    <row r="693" ht="14.25" customHeight="1">
      <c r="D693" s="2"/>
      <c r="F693" s="2"/>
      <c r="H693" s="2"/>
      <c r="J693" s="2"/>
    </row>
    <row r="694" ht="14.25" customHeight="1">
      <c r="D694" s="2"/>
      <c r="F694" s="2"/>
      <c r="H694" s="2"/>
      <c r="J694" s="2"/>
    </row>
    <row r="695" ht="14.25" customHeight="1">
      <c r="D695" s="2"/>
      <c r="F695" s="2"/>
      <c r="H695" s="2"/>
      <c r="J695" s="2"/>
    </row>
    <row r="696" ht="14.25" customHeight="1">
      <c r="D696" s="2"/>
      <c r="F696" s="2"/>
      <c r="H696" s="2"/>
      <c r="J696" s="2"/>
    </row>
    <row r="697" ht="14.25" customHeight="1">
      <c r="D697" s="2"/>
      <c r="F697" s="2"/>
      <c r="H697" s="2"/>
      <c r="J697" s="2"/>
    </row>
    <row r="698" ht="14.25" customHeight="1">
      <c r="D698" s="2"/>
      <c r="F698" s="2"/>
      <c r="H698" s="2"/>
      <c r="J698" s="2"/>
    </row>
    <row r="699" ht="14.25" customHeight="1">
      <c r="D699" s="2"/>
      <c r="F699" s="2"/>
      <c r="H699" s="2"/>
      <c r="J699" s="2"/>
    </row>
    <row r="700" ht="14.25" customHeight="1">
      <c r="D700" s="2"/>
      <c r="F700" s="2"/>
      <c r="H700" s="2"/>
      <c r="J700" s="2"/>
    </row>
    <row r="701" ht="14.25" customHeight="1">
      <c r="D701" s="2"/>
      <c r="F701" s="2"/>
      <c r="H701" s="2"/>
      <c r="J701" s="2"/>
    </row>
    <row r="702" ht="14.25" customHeight="1">
      <c r="D702" s="2"/>
      <c r="F702" s="2"/>
      <c r="H702" s="2"/>
      <c r="J702" s="2"/>
    </row>
    <row r="703" ht="14.25" customHeight="1">
      <c r="D703" s="2"/>
      <c r="F703" s="2"/>
      <c r="H703" s="2"/>
      <c r="J703" s="2"/>
    </row>
    <row r="704" ht="14.25" customHeight="1">
      <c r="D704" s="2"/>
      <c r="F704" s="2"/>
      <c r="H704" s="2"/>
      <c r="J704" s="2"/>
    </row>
    <row r="705" ht="14.25" customHeight="1">
      <c r="D705" s="2"/>
      <c r="F705" s="2"/>
      <c r="H705" s="2"/>
      <c r="J705" s="2"/>
    </row>
    <row r="706" ht="14.25" customHeight="1">
      <c r="D706" s="2"/>
      <c r="F706" s="2"/>
      <c r="H706" s="2"/>
      <c r="J706" s="2"/>
    </row>
    <row r="707" ht="14.25" customHeight="1">
      <c r="D707" s="2"/>
      <c r="F707" s="2"/>
      <c r="H707" s="2"/>
      <c r="J707" s="2"/>
    </row>
    <row r="708" ht="14.25" customHeight="1">
      <c r="D708" s="2"/>
      <c r="F708" s="2"/>
      <c r="H708" s="2"/>
      <c r="J708" s="2"/>
    </row>
    <row r="709" ht="14.25" customHeight="1">
      <c r="D709" s="2"/>
      <c r="F709" s="2"/>
      <c r="H709" s="2"/>
      <c r="J709" s="2"/>
    </row>
    <row r="710" ht="14.25" customHeight="1">
      <c r="D710" s="2"/>
      <c r="F710" s="2"/>
      <c r="H710" s="2"/>
      <c r="J710" s="2"/>
    </row>
    <row r="711" ht="14.25" customHeight="1">
      <c r="D711" s="2"/>
      <c r="F711" s="2"/>
      <c r="H711" s="2"/>
      <c r="J711" s="2"/>
    </row>
    <row r="712" ht="14.25" customHeight="1">
      <c r="D712" s="2"/>
      <c r="F712" s="2"/>
      <c r="H712" s="2"/>
      <c r="J712" s="2"/>
    </row>
    <row r="713" ht="14.25" customHeight="1">
      <c r="D713" s="2"/>
      <c r="F713" s="2"/>
      <c r="H713" s="2"/>
      <c r="J713" s="2"/>
    </row>
    <row r="714" ht="14.25" customHeight="1">
      <c r="D714" s="2"/>
      <c r="F714" s="2"/>
      <c r="H714" s="2"/>
      <c r="J714" s="2"/>
    </row>
    <row r="715" ht="14.25" customHeight="1">
      <c r="D715" s="2"/>
      <c r="F715" s="2"/>
      <c r="H715" s="2"/>
      <c r="J715" s="2"/>
    </row>
    <row r="716" ht="14.25" customHeight="1">
      <c r="D716" s="2"/>
      <c r="F716" s="2"/>
      <c r="H716" s="2"/>
      <c r="J716" s="2"/>
    </row>
    <row r="717" ht="14.25" customHeight="1">
      <c r="D717" s="2"/>
      <c r="F717" s="2"/>
      <c r="H717" s="2"/>
      <c r="J717" s="2"/>
    </row>
    <row r="718" ht="14.25" customHeight="1">
      <c r="D718" s="2"/>
      <c r="F718" s="2"/>
      <c r="H718" s="2"/>
      <c r="J718" s="2"/>
    </row>
    <row r="719" ht="14.25" customHeight="1">
      <c r="D719" s="2"/>
      <c r="F719" s="2"/>
      <c r="H719" s="2"/>
      <c r="J719" s="2"/>
    </row>
    <row r="720" ht="14.25" customHeight="1">
      <c r="D720" s="2"/>
      <c r="F720" s="2"/>
      <c r="H720" s="2"/>
      <c r="J720" s="2"/>
    </row>
    <row r="721" ht="14.25" customHeight="1">
      <c r="D721" s="2"/>
      <c r="F721" s="2"/>
      <c r="H721" s="2"/>
      <c r="J721" s="2"/>
    </row>
    <row r="722" ht="14.25" customHeight="1">
      <c r="D722" s="2"/>
      <c r="F722" s="2"/>
      <c r="H722" s="2"/>
      <c r="J722" s="2"/>
    </row>
    <row r="723" ht="14.25" customHeight="1">
      <c r="D723" s="2"/>
      <c r="F723" s="2"/>
      <c r="H723" s="2"/>
      <c r="J723" s="2"/>
    </row>
    <row r="724" ht="14.25" customHeight="1">
      <c r="D724" s="2"/>
      <c r="F724" s="2"/>
      <c r="H724" s="2"/>
      <c r="J724" s="2"/>
    </row>
    <row r="725" ht="14.25" customHeight="1">
      <c r="D725" s="2"/>
      <c r="F725" s="2"/>
      <c r="H725" s="2"/>
      <c r="J725" s="2"/>
    </row>
    <row r="726" ht="14.25" customHeight="1">
      <c r="D726" s="2"/>
      <c r="F726" s="2"/>
      <c r="H726" s="2"/>
      <c r="J726" s="2"/>
    </row>
    <row r="727" ht="14.25" customHeight="1">
      <c r="D727" s="2"/>
      <c r="F727" s="2"/>
      <c r="H727" s="2"/>
      <c r="J727" s="2"/>
    </row>
    <row r="728" ht="14.25" customHeight="1">
      <c r="D728" s="2"/>
      <c r="F728" s="2"/>
      <c r="H728" s="2"/>
      <c r="J728" s="2"/>
    </row>
    <row r="729" ht="14.25" customHeight="1">
      <c r="D729" s="2"/>
      <c r="F729" s="2"/>
      <c r="H729" s="2"/>
      <c r="J729" s="2"/>
    </row>
    <row r="730" ht="14.25" customHeight="1">
      <c r="D730" s="2"/>
      <c r="F730" s="2"/>
      <c r="H730" s="2"/>
      <c r="J730" s="2"/>
    </row>
    <row r="731" ht="14.25" customHeight="1">
      <c r="D731" s="2"/>
      <c r="F731" s="2"/>
      <c r="H731" s="2"/>
      <c r="J731" s="2"/>
    </row>
    <row r="732" ht="14.25" customHeight="1">
      <c r="D732" s="2"/>
      <c r="F732" s="2"/>
      <c r="H732" s="2"/>
      <c r="J732" s="2"/>
    </row>
    <row r="733" ht="14.25" customHeight="1">
      <c r="D733" s="2"/>
      <c r="F733" s="2"/>
      <c r="H733" s="2"/>
      <c r="J733" s="2"/>
    </row>
    <row r="734" ht="14.25" customHeight="1">
      <c r="D734" s="2"/>
      <c r="F734" s="2"/>
      <c r="H734" s="2"/>
      <c r="J734" s="2"/>
    </row>
    <row r="735" ht="14.25" customHeight="1">
      <c r="D735" s="2"/>
      <c r="F735" s="2"/>
      <c r="H735" s="2"/>
      <c r="J735" s="2"/>
    </row>
    <row r="736" ht="14.25" customHeight="1">
      <c r="D736" s="2"/>
      <c r="F736" s="2"/>
      <c r="H736" s="2"/>
      <c r="J736" s="2"/>
    </row>
    <row r="737" ht="14.25" customHeight="1">
      <c r="D737" s="2"/>
      <c r="F737" s="2"/>
      <c r="H737" s="2"/>
      <c r="J737" s="2"/>
    </row>
    <row r="738" ht="14.25" customHeight="1">
      <c r="D738" s="2"/>
      <c r="F738" s="2"/>
      <c r="H738" s="2"/>
      <c r="J738" s="2"/>
    </row>
    <row r="739" ht="14.25" customHeight="1">
      <c r="D739" s="2"/>
      <c r="F739" s="2"/>
      <c r="H739" s="2"/>
      <c r="J739" s="2"/>
    </row>
    <row r="740" ht="14.25" customHeight="1">
      <c r="D740" s="2"/>
      <c r="F740" s="2"/>
      <c r="H740" s="2"/>
      <c r="J740" s="2"/>
    </row>
    <row r="741" ht="14.25" customHeight="1">
      <c r="D741" s="2"/>
      <c r="F741" s="2"/>
      <c r="H741" s="2"/>
      <c r="J741" s="2"/>
    </row>
    <row r="742" ht="14.25" customHeight="1">
      <c r="D742" s="2"/>
      <c r="F742" s="2"/>
      <c r="H742" s="2"/>
      <c r="J742" s="2"/>
    </row>
    <row r="743" ht="14.25" customHeight="1">
      <c r="D743" s="2"/>
      <c r="F743" s="2"/>
      <c r="H743" s="2"/>
      <c r="J743" s="2"/>
    </row>
    <row r="744" ht="14.25" customHeight="1">
      <c r="D744" s="2"/>
      <c r="F744" s="2"/>
      <c r="H744" s="2"/>
      <c r="J744" s="2"/>
    </row>
    <row r="745" ht="14.25" customHeight="1">
      <c r="D745" s="2"/>
      <c r="F745" s="2"/>
      <c r="H745" s="2"/>
      <c r="J745" s="2"/>
    </row>
    <row r="746" ht="14.25" customHeight="1">
      <c r="D746" s="2"/>
      <c r="F746" s="2"/>
      <c r="H746" s="2"/>
      <c r="J746" s="2"/>
    </row>
    <row r="747" ht="14.25" customHeight="1">
      <c r="D747" s="2"/>
      <c r="F747" s="2"/>
      <c r="H747" s="2"/>
      <c r="J747" s="2"/>
    </row>
    <row r="748" ht="14.25" customHeight="1">
      <c r="D748" s="2"/>
      <c r="F748" s="2"/>
      <c r="H748" s="2"/>
      <c r="J748" s="2"/>
    </row>
    <row r="749" ht="14.25" customHeight="1">
      <c r="D749" s="2"/>
      <c r="F749" s="2"/>
      <c r="H749" s="2"/>
      <c r="J749" s="2"/>
    </row>
    <row r="750" ht="14.25" customHeight="1">
      <c r="D750" s="2"/>
      <c r="F750" s="2"/>
      <c r="H750" s="2"/>
      <c r="J750" s="2"/>
    </row>
    <row r="751" ht="14.25" customHeight="1">
      <c r="D751" s="2"/>
      <c r="F751" s="2"/>
      <c r="H751" s="2"/>
      <c r="J751" s="2"/>
    </row>
    <row r="752" ht="14.25" customHeight="1">
      <c r="D752" s="2"/>
      <c r="F752" s="2"/>
      <c r="H752" s="2"/>
      <c r="J752" s="2"/>
    </row>
    <row r="753" ht="14.25" customHeight="1">
      <c r="D753" s="2"/>
      <c r="F753" s="2"/>
      <c r="H753" s="2"/>
      <c r="J753" s="2"/>
    </row>
    <row r="754" ht="14.25" customHeight="1">
      <c r="D754" s="2"/>
      <c r="F754" s="2"/>
      <c r="H754" s="2"/>
      <c r="J754" s="2"/>
    </row>
    <row r="755" ht="14.25" customHeight="1">
      <c r="D755" s="2"/>
      <c r="F755" s="2"/>
      <c r="H755" s="2"/>
      <c r="J755" s="2"/>
    </row>
    <row r="756" ht="14.25" customHeight="1">
      <c r="D756" s="2"/>
      <c r="F756" s="2"/>
      <c r="H756" s="2"/>
      <c r="J756" s="2"/>
    </row>
    <row r="757" ht="14.25" customHeight="1">
      <c r="D757" s="2"/>
      <c r="F757" s="2"/>
      <c r="H757" s="2"/>
      <c r="J757" s="2"/>
    </row>
    <row r="758" ht="14.25" customHeight="1">
      <c r="D758" s="2"/>
      <c r="F758" s="2"/>
      <c r="H758" s="2"/>
      <c r="J758" s="2"/>
    </row>
    <row r="759" ht="14.25" customHeight="1">
      <c r="D759" s="2"/>
      <c r="F759" s="2"/>
      <c r="H759" s="2"/>
      <c r="J759" s="2"/>
    </row>
    <row r="760" ht="14.25" customHeight="1">
      <c r="D760" s="2"/>
      <c r="F760" s="2"/>
      <c r="H760" s="2"/>
      <c r="J760" s="2"/>
    </row>
    <row r="761" ht="14.25" customHeight="1">
      <c r="D761" s="2"/>
      <c r="F761" s="2"/>
      <c r="H761" s="2"/>
      <c r="J761" s="2"/>
    </row>
    <row r="762" ht="14.25" customHeight="1">
      <c r="D762" s="2"/>
      <c r="F762" s="2"/>
      <c r="H762" s="2"/>
      <c r="J762" s="2"/>
    </row>
    <row r="763" ht="14.25" customHeight="1">
      <c r="D763" s="2"/>
      <c r="F763" s="2"/>
      <c r="H763" s="2"/>
      <c r="J763" s="2"/>
    </row>
    <row r="764" ht="14.25" customHeight="1">
      <c r="D764" s="2"/>
      <c r="F764" s="2"/>
      <c r="H764" s="2"/>
      <c r="J764" s="2"/>
    </row>
    <row r="765" ht="14.25" customHeight="1">
      <c r="D765" s="2"/>
      <c r="F765" s="2"/>
      <c r="H765" s="2"/>
      <c r="J765" s="2"/>
    </row>
    <row r="766" ht="14.25" customHeight="1">
      <c r="D766" s="2"/>
      <c r="F766" s="2"/>
      <c r="H766" s="2"/>
      <c r="J766" s="2"/>
    </row>
    <row r="767" ht="14.25" customHeight="1">
      <c r="D767" s="2"/>
      <c r="F767" s="2"/>
      <c r="H767" s="2"/>
      <c r="J767" s="2"/>
    </row>
    <row r="768" ht="14.25" customHeight="1">
      <c r="D768" s="2"/>
      <c r="F768" s="2"/>
      <c r="H768" s="2"/>
      <c r="J768" s="2"/>
    </row>
    <row r="769" ht="14.25" customHeight="1">
      <c r="D769" s="2"/>
      <c r="F769" s="2"/>
      <c r="H769" s="2"/>
      <c r="J769" s="2"/>
    </row>
    <row r="770" ht="14.25" customHeight="1">
      <c r="D770" s="2"/>
      <c r="F770" s="2"/>
      <c r="H770" s="2"/>
      <c r="J770" s="2"/>
    </row>
    <row r="771" ht="14.25" customHeight="1">
      <c r="D771" s="2"/>
      <c r="F771" s="2"/>
      <c r="H771" s="2"/>
      <c r="J771" s="2"/>
    </row>
    <row r="772" ht="14.25" customHeight="1">
      <c r="D772" s="2"/>
      <c r="F772" s="2"/>
      <c r="H772" s="2"/>
      <c r="J772" s="2"/>
    </row>
    <row r="773" ht="14.25" customHeight="1">
      <c r="D773" s="2"/>
      <c r="F773" s="2"/>
      <c r="H773" s="2"/>
      <c r="J773" s="2"/>
    </row>
    <row r="774" ht="14.25" customHeight="1">
      <c r="D774" s="2"/>
      <c r="F774" s="2"/>
      <c r="H774" s="2"/>
      <c r="J774" s="2"/>
    </row>
    <row r="775" ht="14.25" customHeight="1">
      <c r="D775" s="2"/>
      <c r="F775" s="2"/>
      <c r="H775" s="2"/>
      <c r="J775" s="2"/>
    </row>
    <row r="776" ht="14.25" customHeight="1">
      <c r="D776" s="2"/>
      <c r="F776" s="2"/>
      <c r="H776" s="2"/>
      <c r="J776" s="2"/>
    </row>
    <row r="777" ht="14.25" customHeight="1">
      <c r="D777" s="2"/>
      <c r="F777" s="2"/>
      <c r="H777" s="2"/>
      <c r="J777" s="2"/>
    </row>
    <row r="778" ht="14.25" customHeight="1">
      <c r="D778" s="2"/>
      <c r="F778" s="2"/>
      <c r="H778" s="2"/>
      <c r="J778" s="2"/>
    </row>
    <row r="779" ht="14.25" customHeight="1">
      <c r="D779" s="2"/>
      <c r="F779" s="2"/>
      <c r="H779" s="2"/>
      <c r="J779" s="2"/>
    </row>
    <row r="780" ht="14.25" customHeight="1">
      <c r="D780" s="2"/>
      <c r="F780" s="2"/>
      <c r="H780" s="2"/>
      <c r="J780" s="2"/>
    </row>
    <row r="781" ht="14.25" customHeight="1">
      <c r="D781" s="2"/>
      <c r="F781" s="2"/>
      <c r="H781" s="2"/>
      <c r="J781" s="2"/>
    </row>
    <row r="782" ht="14.25" customHeight="1">
      <c r="D782" s="2"/>
      <c r="F782" s="2"/>
      <c r="H782" s="2"/>
      <c r="J782" s="2"/>
    </row>
    <row r="783" ht="14.25" customHeight="1">
      <c r="D783" s="2"/>
      <c r="F783" s="2"/>
      <c r="H783" s="2"/>
      <c r="J783" s="2"/>
    </row>
    <row r="784" ht="14.25" customHeight="1">
      <c r="D784" s="2"/>
      <c r="F784" s="2"/>
      <c r="H784" s="2"/>
      <c r="J784" s="2"/>
    </row>
    <row r="785" ht="14.25" customHeight="1">
      <c r="D785" s="2"/>
      <c r="F785" s="2"/>
      <c r="H785" s="2"/>
      <c r="J785" s="2"/>
    </row>
    <row r="786" ht="14.25" customHeight="1">
      <c r="D786" s="2"/>
      <c r="F786" s="2"/>
      <c r="H786" s="2"/>
      <c r="J786" s="2"/>
    </row>
    <row r="787" ht="14.25" customHeight="1">
      <c r="D787" s="2"/>
      <c r="F787" s="2"/>
      <c r="H787" s="2"/>
      <c r="J787" s="2"/>
    </row>
    <row r="788" ht="14.25" customHeight="1">
      <c r="D788" s="2"/>
      <c r="F788" s="2"/>
      <c r="H788" s="2"/>
      <c r="J788" s="2"/>
    </row>
    <row r="789" ht="14.25" customHeight="1">
      <c r="D789" s="2"/>
      <c r="F789" s="2"/>
      <c r="H789" s="2"/>
      <c r="J789" s="2"/>
    </row>
    <row r="790" ht="14.25" customHeight="1">
      <c r="D790" s="2"/>
      <c r="F790" s="2"/>
      <c r="H790" s="2"/>
      <c r="J790" s="2"/>
    </row>
    <row r="791" ht="14.25" customHeight="1">
      <c r="D791" s="2"/>
      <c r="F791" s="2"/>
      <c r="H791" s="2"/>
      <c r="J791" s="2"/>
    </row>
    <row r="792" ht="14.25" customHeight="1">
      <c r="D792" s="2"/>
      <c r="F792" s="2"/>
      <c r="H792" s="2"/>
      <c r="J792" s="2"/>
    </row>
    <row r="793" ht="14.25" customHeight="1">
      <c r="D793" s="2"/>
      <c r="F793" s="2"/>
      <c r="H793" s="2"/>
      <c r="J793" s="2"/>
    </row>
    <row r="794" ht="14.25" customHeight="1">
      <c r="D794" s="2"/>
      <c r="F794" s="2"/>
      <c r="H794" s="2"/>
      <c r="J794" s="2"/>
    </row>
    <row r="795" ht="14.25" customHeight="1">
      <c r="D795" s="2"/>
      <c r="F795" s="2"/>
      <c r="H795" s="2"/>
      <c r="J795" s="2"/>
    </row>
    <row r="796" ht="14.25" customHeight="1">
      <c r="D796" s="2"/>
      <c r="F796" s="2"/>
      <c r="H796" s="2"/>
      <c r="J796" s="2"/>
    </row>
    <row r="797" ht="14.25" customHeight="1">
      <c r="D797" s="2"/>
      <c r="F797" s="2"/>
      <c r="H797" s="2"/>
      <c r="J797" s="2"/>
    </row>
    <row r="798" ht="14.25" customHeight="1">
      <c r="D798" s="2"/>
      <c r="F798" s="2"/>
      <c r="H798" s="2"/>
      <c r="J798" s="2"/>
    </row>
    <row r="799" ht="14.25" customHeight="1">
      <c r="D799" s="2"/>
      <c r="F799" s="2"/>
      <c r="H799" s="2"/>
      <c r="J799" s="2"/>
    </row>
    <row r="800" ht="14.25" customHeight="1">
      <c r="D800" s="2"/>
      <c r="F800" s="2"/>
      <c r="H800" s="2"/>
      <c r="J800" s="2"/>
    </row>
    <row r="801" ht="14.25" customHeight="1">
      <c r="D801" s="2"/>
      <c r="F801" s="2"/>
      <c r="H801" s="2"/>
      <c r="J801" s="2"/>
    </row>
    <row r="802" ht="14.25" customHeight="1">
      <c r="D802" s="2"/>
      <c r="F802" s="2"/>
      <c r="H802" s="2"/>
      <c r="J802" s="2"/>
    </row>
    <row r="803" ht="14.25" customHeight="1">
      <c r="D803" s="2"/>
      <c r="F803" s="2"/>
      <c r="H803" s="2"/>
      <c r="J803" s="2"/>
    </row>
    <row r="804" ht="14.25" customHeight="1">
      <c r="D804" s="2"/>
      <c r="F804" s="2"/>
      <c r="H804" s="2"/>
      <c r="J804" s="2"/>
    </row>
    <row r="805" ht="14.25" customHeight="1">
      <c r="D805" s="2"/>
      <c r="F805" s="2"/>
      <c r="H805" s="2"/>
      <c r="J805" s="2"/>
    </row>
    <row r="806" ht="14.25" customHeight="1">
      <c r="D806" s="2"/>
      <c r="F806" s="2"/>
      <c r="H806" s="2"/>
      <c r="J806" s="2"/>
    </row>
    <row r="807" ht="14.25" customHeight="1">
      <c r="D807" s="2"/>
      <c r="F807" s="2"/>
      <c r="H807" s="2"/>
      <c r="J807" s="2"/>
    </row>
    <row r="808" ht="14.25" customHeight="1">
      <c r="D808" s="2"/>
      <c r="F808" s="2"/>
      <c r="H808" s="2"/>
      <c r="J808" s="2"/>
    </row>
    <row r="809" ht="14.25" customHeight="1">
      <c r="D809" s="2"/>
      <c r="F809" s="2"/>
      <c r="H809" s="2"/>
      <c r="J809" s="2"/>
    </row>
    <row r="810" ht="14.25" customHeight="1">
      <c r="D810" s="2"/>
      <c r="F810" s="2"/>
      <c r="H810" s="2"/>
      <c r="J810" s="2"/>
    </row>
    <row r="811" ht="14.25" customHeight="1">
      <c r="D811" s="2"/>
      <c r="F811" s="2"/>
      <c r="H811" s="2"/>
      <c r="J811" s="2"/>
    </row>
    <row r="812" ht="14.25" customHeight="1">
      <c r="D812" s="2"/>
      <c r="F812" s="2"/>
      <c r="H812" s="2"/>
      <c r="J812" s="2"/>
    </row>
    <row r="813" ht="14.25" customHeight="1">
      <c r="D813" s="2"/>
      <c r="F813" s="2"/>
      <c r="H813" s="2"/>
      <c r="J813" s="2"/>
    </row>
    <row r="814" ht="14.25" customHeight="1">
      <c r="D814" s="2"/>
      <c r="F814" s="2"/>
      <c r="H814" s="2"/>
      <c r="J814" s="2"/>
    </row>
    <row r="815" ht="14.25" customHeight="1">
      <c r="D815" s="2"/>
      <c r="F815" s="2"/>
      <c r="H815" s="2"/>
      <c r="J815" s="2"/>
    </row>
    <row r="816" ht="14.25" customHeight="1">
      <c r="D816" s="2"/>
      <c r="F816" s="2"/>
      <c r="H816" s="2"/>
      <c r="J816" s="2"/>
    </row>
    <row r="817" ht="14.25" customHeight="1">
      <c r="D817" s="2"/>
      <c r="F817" s="2"/>
      <c r="H817" s="2"/>
      <c r="J817" s="2"/>
    </row>
    <row r="818" ht="14.25" customHeight="1">
      <c r="D818" s="2"/>
      <c r="F818" s="2"/>
      <c r="H818" s="2"/>
      <c r="J818" s="2"/>
    </row>
    <row r="819" ht="14.25" customHeight="1">
      <c r="D819" s="2"/>
      <c r="F819" s="2"/>
      <c r="H819" s="2"/>
      <c r="J819" s="2"/>
    </row>
    <row r="820" ht="14.25" customHeight="1">
      <c r="D820" s="2"/>
      <c r="F820" s="2"/>
      <c r="H820" s="2"/>
      <c r="J820" s="2"/>
    </row>
    <row r="821" ht="14.25" customHeight="1">
      <c r="D821" s="2"/>
      <c r="F821" s="2"/>
      <c r="H821" s="2"/>
      <c r="J821" s="2"/>
    </row>
    <row r="822" ht="14.25" customHeight="1">
      <c r="D822" s="2"/>
      <c r="F822" s="2"/>
      <c r="H822" s="2"/>
      <c r="J822" s="2"/>
    </row>
    <row r="823" ht="14.25" customHeight="1">
      <c r="D823" s="2"/>
      <c r="F823" s="2"/>
      <c r="H823" s="2"/>
      <c r="J823" s="2"/>
    </row>
    <row r="824" ht="14.25" customHeight="1">
      <c r="D824" s="2"/>
      <c r="F824" s="2"/>
      <c r="H824" s="2"/>
      <c r="J824" s="2"/>
    </row>
    <row r="825" ht="14.25" customHeight="1">
      <c r="D825" s="2"/>
      <c r="F825" s="2"/>
      <c r="H825" s="2"/>
      <c r="J825" s="2"/>
    </row>
    <row r="826" ht="14.25" customHeight="1">
      <c r="D826" s="2"/>
      <c r="F826" s="2"/>
      <c r="H826" s="2"/>
      <c r="J826" s="2"/>
    </row>
    <row r="827" ht="14.25" customHeight="1">
      <c r="D827" s="2"/>
      <c r="F827" s="2"/>
      <c r="H827" s="2"/>
      <c r="J827" s="2"/>
    </row>
    <row r="828" ht="14.25" customHeight="1">
      <c r="D828" s="2"/>
      <c r="F828" s="2"/>
      <c r="H828" s="2"/>
      <c r="J828" s="2"/>
    </row>
    <row r="829" ht="14.25" customHeight="1">
      <c r="D829" s="2"/>
      <c r="F829" s="2"/>
      <c r="H829" s="2"/>
      <c r="J829" s="2"/>
    </row>
    <row r="830" ht="14.25" customHeight="1">
      <c r="D830" s="2"/>
      <c r="F830" s="2"/>
      <c r="H830" s="2"/>
      <c r="J830" s="2"/>
    </row>
    <row r="831" ht="14.25" customHeight="1">
      <c r="D831" s="2"/>
      <c r="F831" s="2"/>
      <c r="H831" s="2"/>
      <c r="J831" s="2"/>
    </row>
    <row r="832" ht="14.25" customHeight="1">
      <c r="D832" s="2"/>
      <c r="F832" s="2"/>
      <c r="H832" s="2"/>
      <c r="J832" s="2"/>
    </row>
    <row r="833" ht="14.25" customHeight="1">
      <c r="D833" s="2"/>
      <c r="F833" s="2"/>
      <c r="H833" s="2"/>
      <c r="J833" s="2"/>
    </row>
    <row r="834" ht="14.25" customHeight="1">
      <c r="D834" s="2"/>
      <c r="F834" s="2"/>
      <c r="H834" s="2"/>
      <c r="J834" s="2"/>
    </row>
    <row r="835" ht="14.25" customHeight="1">
      <c r="D835" s="2"/>
      <c r="F835" s="2"/>
      <c r="H835" s="2"/>
      <c r="J835" s="2"/>
    </row>
    <row r="836" ht="14.25" customHeight="1">
      <c r="D836" s="2"/>
      <c r="F836" s="2"/>
      <c r="H836" s="2"/>
      <c r="J836" s="2"/>
    </row>
    <row r="837" ht="14.25" customHeight="1">
      <c r="D837" s="2"/>
      <c r="F837" s="2"/>
      <c r="H837" s="2"/>
      <c r="J837" s="2"/>
    </row>
    <row r="838" ht="14.25" customHeight="1">
      <c r="D838" s="2"/>
      <c r="F838" s="2"/>
      <c r="H838" s="2"/>
      <c r="J838" s="2"/>
    </row>
    <row r="839" ht="14.25" customHeight="1">
      <c r="D839" s="2"/>
      <c r="F839" s="2"/>
      <c r="H839" s="2"/>
      <c r="J839" s="2"/>
    </row>
    <row r="840" ht="14.25" customHeight="1">
      <c r="D840" s="2"/>
      <c r="F840" s="2"/>
      <c r="H840" s="2"/>
      <c r="J840" s="2"/>
    </row>
    <row r="841" ht="14.25" customHeight="1">
      <c r="D841" s="2"/>
      <c r="F841" s="2"/>
      <c r="H841" s="2"/>
      <c r="J841" s="2"/>
    </row>
    <row r="842" ht="14.25" customHeight="1">
      <c r="D842" s="2"/>
      <c r="F842" s="2"/>
      <c r="H842" s="2"/>
      <c r="J842" s="2"/>
    </row>
    <row r="843" ht="14.25" customHeight="1">
      <c r="D843" s="2"/>
      <c r="F843" s="2"/>
      <c r="H843" s="2"/>
      <c r="J843" s="2"/>
    </row>
    <row r="844" ht="14.25" customHeight="1">
      <c r="D844" s="2"/>
      <c r="F844" s="2"/>
      <c r="H844" s="2"/>
      <c r="J844" s="2"/>
    </row>
    <row r="845" ht="14.25" customHeight="1">
      <c r="D845" s="2"/>
      <c r="F845" s="2"/>
      <c r="H845" s="2"/>
      <c r="J845" s="2"/>
    </row>
    <row r="846" ht="14.25" customHeight="1">
      <c r="D846" s="2"/>
      <c r="F846" s="2"/>
      <c r="H846" s="2"/>
      <c r="J846" s="2"/>
    </row>
    <row r="847" ht="14.25" customHeight="1">
      <c r="D847" s="2"/>
      <c r="F847" s="2"/>
      <c r="H847" s="2"/>
      <c r="J847" s="2"/>
    </row>
    <row r="848" ht="14.25" customHeight="1">
      <c r="D848" s="2"/>
      <c r="F848" s="2"/>
      <c r="H848" s="2"/>
      <c r="J848" s="2"/>
    </row>
    <row r="849" ht="14.25" customHeight="1">
      <c r="D849" s="2"/>
      <c r="F849" s="2"/>
      <c r="H849" s="2"/>
      <c r="J849" s="2"/>
    </row>
    <row r="850" ht="14.25" customHeight="1">
      <c r="D850" s="2"/>
      <c r="F850" s="2"/>
      <c r="H850" s="2"/>
      <c r="J850" s="2"/>
    </row>
    <row r="851" ht="14.25" customHeight="1">
      <c r="D851" s="2"/>
      <c r="F851" s="2"/>
      <c r="H851" s="2"/>
      <c r="J851" s="2"/>
    </row>
    <row r="852" ht="14.25" customHeight="1">
      <c r="D852" s="2"/>
      <c r="F852" s="2"/>
      <c r="H852" s="2"/>
      <c r="J852" s="2"/>
    </row>
    <row r="853" ht="14.25" customHeight="1">
      <c r="D853" s="2"/>
      <c r="F853" s="2"/>
      <c r="H853" s="2"/>
      <c r="J853" s="2"/>
    </row>
    <row r="854" ht="14.25" customHeight="1">
      <c r="D854" s="2"/>
      <c r="F854" s="2"/>
      <c r="H854" s="2"/>
      <c r="J854" s="2"/>
    </row>
    <row r="855" ht="14.25" customHeight="1">
      <c r="D855" s="2"/>
      <c r="F855" s="2"/>
      <c r="H855" s="2"/>
      <c r="J855" s="2"/>
    </row>
    <row r="856" ht="14.25" customHeight="1">
      <c r="D856" s="2"/>
      <c r="F856" s="2"/>
      <c r="H856" s="2"/>
      <c r="J856" s="2"/>
    </row>
    <row r="857" ht="14.25" customHeight="1">
      <c r="D857" s="2"/>
      <c r="F857" s="2"/>
      <c r="H857" s="2"/>
      <c r="J857" s="2"/>
    </row>
    <row r="858" ht="14.25" customHeight="1">
      <c r="D858" s="2"/>
      <c r="F858" s="2"/>
      <c r="H858" s="2"/>
      <c r="J858" s="2"/>
    </row>
    <row r="859" ht="14.25" customHeight="1">
      <c r="D859" s="2"/>
      <c r="F859" s="2"/>
      <c r="H859" s="2"/>
      <c r="J859" s="2"/>
    </row>
    <row r="860" ht="14.25" customHeight="1">
      <c r="D860" s="2"/>
      <c r="F860" s="2"/>
      <c r="H860" s="2"/>
      <c r="J860" s="2"/>
    </row>
    <row r="861" ht="14.25" customHeight="1">
      <c r="D861" s="2"/>
      <c r="F861" s="2"/>
      <c r="H861" s="2"/>
      <c r="J861" s="2"/>
    </row>
    <row r="862" ht="14.25" customHeight="1">
      <c r="D862" s="2"/>
      <c r="F862" s="2"/>
      <c r="H862" s="2"/>
      <c r="J862" s="2"/>
    </row>
    <row r="863" ht="14.25" customHeight="1">
      <c r="D863" s="2"/>
      <c r="F863" s="2"/>
      <c r="H863" s="2"/>
      <c r="J863" s="2"/>
    </row>
    <row r="864" ht="14.25" customHeight="1">
      <c r="D864" s="2"/>
      <c r="F864" s="2"/>
      <c r="H864" s="2"/>
      <c r="J864" s="2"/>
    </row>
    <row r="865" ht="14.25" customHeight="1">
      <c r="D865" s="2"/>
      <c r="F865" s="2"/>
      <c r="H865" s="2"/>
      <c r="J865" s="2"/>
    </row>
    <row r="866" ht="14.25" customHeight="1">
      <c r="D866" s="2"/>
      <c r="F866" s="2"/>
      <c r="H866" s="2"/>
      <c r="J866" s="2"/>
    </row>
    <row r="867" ht="14.25" customHeight="1">
      <c r="D867" s="2"/>
      <c r="F867" s="2"/>
      <c r="H867" s="2"/>
      <c r="J867" s="2"/>
    </row>
    <row r="868" ht="14.25" customHeight="1">
      <c r="D868" s="2"/>
      <c r="F868" s="2"/>
      <c r="H868" s="2"/>
      <c r="J868" s="2"/>
    </row>
    <row r="869" ht="14.25" customHeight="1">
      <c r="D869" s="2"/>
      <c r="F869" s="2"/>
      <c r="H869" s="2"/>
      <c r="J869" s="2"/>
    </row>
    <row r="870" ht="14.25" customHeight="1">
      <c r="D870" s="2"/>
      <c r="F870" s="2"/>
      <c r="H870" s="2"/>
      <c r="J870" s="2"/>
    </row>
    <row r="871" ht="14.25" customHeight="1">
      <c r="D871" s="2"/>
      <c r="F871" s="2"/>
      <c r="H871" s="2"/>
      <c r="J871" s="2"/>
    </row>
    <row r="872" ht="14.25" customHeight="1">
      <c r="D872" s="2"/>
      <c r="F872" s="2"/>
      <c r="H872" s="2"/>
      <c r="J872" s="2"/>
    </row>
    <row r="873" ht="14.25" customHeight="1">
      <c r="D873" s="2"/>
      <c r="F873" s="2"/>
      <c r="H873" s="2"/>
      <c r="J873" s="2"/>
    </row>
    <row r="874" ht="14.25" customHeight="1">
      <c r="D874" s="2"/>
      <c r="F874" s="2"/>
      <c r="H874" s="2"/>
      <c r="J874" s="2"/>
    </row>
    <row r="875" ht="14.25" customHeight="1">
      <c r="D875" s="2"/>
      <c r="F875" s="2"/>
      <c r="H875" s="2"/>
      <c r="J875" s="2"/>
    </row>
    <row r="876" ht="14.25" customHeight="1">
      <c r="D876" s="2"/>
      <c r="F876" s="2"/>
      <c r="H876" s="2"/>
      <c r="J876" s="2"/>
    </row>
    <row r="877" ht="14.25" customHeight="1">
      <c r="D877" s="2"/>
      <c r="F877" s="2"/>
      <c r="H877" s="2"/>
      <c r="J877" s="2"/>
    </row>
    <row r="878" ht="14.25" customHeight="1">
      <c r="D878" s="2"/>
      <c r="F878" s="2"/>
      <c r="H878" s="2"/>
      <c r="J878" s="2"/>
    </row>
    <row r="879" ht="14.25" customHeight="1">
      <c r="D879" s="2"/>
      <c r="F879" s="2"/>
      <c r="H879" s="2"/>
      <c r="J879" s="2"/>
    </row>
    <row r="880" ht="14.25" customHeight="1">
      <c r="D880" s="2"/>
      <c r="F880" s="2"/>
      <c r="H880" s="2"/>
      <c r="J880" s="2"/>
    </row>
    <row r="881" ht="14.25" customHeight="1">
      <c r="D881" s="2"/>
      <c r="F881" s="2"/>
      <c r="H881" s="2"/>
      <c r="J881" s="2"/>
    </row>
    <row r="882" ht="14.25" customHeight="1">
      <c r="D882" s="2"/>
      <c r="F882" s="2"/>
      <c r="H882" s="2"/>
      <c r="J882" s="2"/>
    </row>
    <row r="883" ht="14.25" customHeight="1">
      <c r="D883" s="2"/>
      <c r="F883" s="2"/>
      <c r="H883" s="2"/>
      <c r="J883" s="2"/>
    </row>
    <row r="884" ht="14.25" customHeight="1">
      <c r="D884" s="2"/>
      <c r="F884" s="2"/>
      <c r="H884" s="2"/>
      <c r="J884" s="2"/>
    </row>
    <row r="885" ht="14.25" customHeight="1">
      <c r="D885" s="2"/>
      <c r="F885" s="2"/>
      <c r="H885" s="2"/>
      <c r="J885" s="2"/>
    </row>
    <row r="886" ht="14.25" customHeight="1">
      <c r="D886" s="2"/>
      <c r="F886" s="2"/>
      <c r="H886" s="2"/>
      <c r="J886" s="2"/>
    </row>
    <row r="887" ht="14.25" customHeight="1">
      <c r="D887" s="2"/>
      <c r="F887" s="2"/>
      <c r="H887" s="2"/>
      <c r="J887" s="2"/>
    </row>
    <row r="888" ht="14.25" customHeight="1">
      <c r="D888" s="2"/>
      <c r="F888" s="2"/>
      <c r="H888" s="2"/>
      <c r="J888" s="2"/>
    </row>
    <row r="889" ht="14.25" customHeight="1">
      <c r="D889" s="2"/>
      <c r="F889" s="2"/>
      <c r="H889" s="2"/>
      <c r="J889" s="2"/>
    </row>
    <row r="890" ht="14.25" customHeight="1">
      <c r="D890" s="2"/>
      <c r="F890" s="2"/>
      <c r="H890" s="2"/>
      <c r="J890" s="2"/>
    </row>
    <row r="891" ht="14.25" customHeight="1">
      <c r="D891" s="2"/>
      <c r="F891" s="2"/>
      <c r="H891" s="2"/>
      <c r="J891" s="2"/>
    </row>
    <row r="892" ht="14.25" customHeight="1">
      <c r="D892" s="2"/>
      <c r="F892" s="2"/>
      <c r="H892" s="2"/>
      <c r="J892" s="2"/>
    </row>
    <row r="893" ht="14.25" customHeight="1">
      <c r="D893" s="2"/>
      <c r="F893" s="2"/>
      <c r="H893" s="2"/>
      <c r="J893" s="2"/>
    </row>
    <row r="894" ht="14.25" customHeight="1">
      <c r="D894" s="2"/>
      <c r="F894" s="2"/>
      <c r="H894" s="2"/>
      <c r="J894" s="2"/>
    </row>
    <row r="895" ht="14.25" customHeight="1">
      <c r="D895" s="2"/>
      <c r="F895" s="2"/>
      <c r="H895" s="2"/>
      <c r="J895" s="2"/>
    </row>
    <row r="896" ht="14.25" customHeight="1">
      <c r="D896" s="2"/>
      <c r="F896" s="2"/>
      <c r="H896" s="2"/>
      <c r="J896" s="2"/>
    </row>
    <row r="897" ht="14.25" customHeight="1">
      <c r="D897" s="2"/>
      <c r="F897" s="2"/>
      <c r="H897" s="2"/>
      <c r="J897" s="2"/>
    </row>
    <row r="898" ht="14.25" customHeight="1">
      <c r="D898" s="2"/>
      <c r="F898" s="2"/>
      <c r="H898" s="2"/>
      <c r="J898" s="2"/>
    </row>
    <row r="899" ht="14.25" customHeight="1">
      <c r="D899" s="2"/>
      <c r="F899" s="2"/>
      <c r="H899" s="2"/>
      <c r="J899" s="2"/>
    </row>
    <row r="900" ht="14.25" customHeight="1">
      <c r="D900" s="2"/>
      <c r="F900" s="2"/>
      <c r="H900" s="2"/>
      <c r="J900" s="2"/>
    </row>
    <row r="901" ht="14.25" customHeight="1">
      <c r="D901" s="2"/>
      <c r="F901" s="2"/>
      <c r="H901" s="2"/>
      <c r="J901" s="2"/>
    </row>
    <row r="902" ht="14.25" customHeight="1">
      <c r="D902" s="2"/>
      <c r="F902" s="2"/>
      <c r="H902" s="2"/>
      <c r="J902" s="2"/>
    </row>
    <row r="903" ht="14.25" customHeight="1">
      <c r="D903" s="2"/>
      <c r="F903" s="2"/>
      <c r="H903" s="2"/>
      <c r="J903" s="2"/>
    </row>
    <row r="904" ht="14.25" customHeight="1">
      <c r="D904" s="2"/>
      <c r="F904" s="2"/>
      <c r="H904" s="2"/>
      <c r="J904" s="2"/>
    </row>
    <row r="905" ht="14.25" customHeight="1">
      <c r="D905" s="2"/>
      <c r="F905" s="2"/>
      <c r="H905" s="2"/>
      <c r="J905" s="2"/>
    </row>
    <row r="906" ht="14.25" customHeight="1">
      <c r="D906" s="2"/>
      <c r="F906" s="2"/>
      <c r="H906" s="2"/>
      <c r="J906" s="2"/>
    </row>
    <row r="907" ht="14.25" customHeight="1">
      <c r="D907" s="2"/>
      <c r="F907" s="2"/>
      <c r="H907" s="2"/>
      <c r="J907" s="2"/>
    </row>
    <row r="908" ht="14.25" customHeight="1">
      <c r="D908" s="2"/>
      <c r="F908" s="2"/>
      <c r="H908" s="2"/>
      <c r="J908" s="2"/>
    </row>
    <row r="909" ht="14.25" customHeight="1">
      <c r="D909" s="2"/>
      <c r="F909" s="2"/>
      <c r="H909" s="2"/>
      <c r="J909" s="2"/>
    </row>
    <row r="910" ht="14.25" customHeight="1">
      <c r="D910" s="2"/>
      <c r="F910" s="2"/>
      <c r="H910" s="2"/>
      <c r="J910" s="2"/>
    </row>
    <row r="911" ht="14.25" customHeight="1">
      <c r="D911" s="2"/>
      <c r="F911" s="2"/>
      <c r="H911" s="2"/>
      <c r="J911" s="2"/>
    </row>
    <row r="912" ht="14.25" customHeight="1">
      <c r="D912" s="2"/>
      <c r="F912" s="2"/>
      <c r="H912" s="2"/>
      <c r="J912" s="2"/>
    </row>
    <row r="913" ht="14.25" customHeight="1">
      <c r="D913" s="2"/>
      <c r="F913" s="2"/>
      <c r="H913" s="2"/>
      <c r="J913" s="2"/>
    </row>
    <row r="914" ht="14.25" customHeight="1">
      <c r="D914" s="2"/>
      <c r="F914" s="2"/>
      <c r="H914" s="2"/>
      <c r="J914" s="2"/>
    </row>
    <row r="915" ht="14.25" customHeight="1">
      <c r="D915" s="2"/>
      <c r="F915" s="2"/>
      <c r="H915" s="2"/>
      <c r="J915" s="2"/>
    </row>
    <row r="916" ht="14.25" customHeight="1">
      <c r="D916" s="2"/>
      <c r="F916" s="2"/>
      <c r="H916" s="2"/>
      <c r="J916" s="2"/>
    </row>
    <row r="917" ht="14.25" customHeight="1">
      <c r="D917" s="2"/>
      <c r="F917" s="2"/>
      <c r="H917" s="2"/>
      <c r="J917" s="2"/>
    </row>
    <row r="918" ht="14.25" customHeight="1">
      <c r="D918" s="2"/>
      <c r="F918" s="2"/>
      <c r="H918" s="2"/>
      <c r="J918" s="2"/>
    </row>
    <row r="919" ht="14.25" customHeight="1">
      <c r="D919" s="2"/>
      <c r="F919" s="2"/>
      <c r="H919" s="2"/>
      <c r="J919" s="2"/>
    </row>
    <row r="920" ht="14.25" customHeight="1">
      <c r="D920" s="2"/>
      <c r="F920" s="2"/>
      <c r="H920" s="2"/>
      <c r="J920" s="2"/>
    </row>
    <row r="921" ht="14.25" customHeight="1">
      <c r="D921" s="2"/>
      <c r="F921" s="2"/>
      <c r="H921" s="2"/>
      <c r="J921" s="2"/>
    </row>
    <row r="922" ht="14.25" customHeight="1">
      <c r="D922" s="2"/>
      <c r="F922" s="2"/>
      <c r="H922" s="2"/>
      <c r="J922" s="2"/>
    </row>
    <row r="923" ht="14.25" customHeight="1">
      <c r="D923" s="2"/>
      <c r="F923" s="2"/>
      <c r="H923" s="2"/>
      <c r="J923" s="2"/>
    </row>
    <row r="924" ht="14.25" customHeight="1">
      <c r="D924" s="2"/>
      <c r="F924" s="2"/>
      <c r="H924" s="2"/>
      <c r="J924" s="2"/>
    </row>
    <row r="925" ht="14.25" customHeight="1">
      <c r="D925" s="2"/>
      <c r="F925" s="2"/>
      <c r="H925" s="2"/>
      <c r="J925" s="2"/>
    </row>
    <row r="926" ht="14.25" customHeight="1">
      <c r="D926" s="2"/>
      <c r="F926" s="2"/>
      <c r="H926" s="2"/>
      <c r="J926" s="2"/>
    </row>
    <row r="927" ht="14.25" customHeight="1">
      <c r="D927" s="2"/>
      <c r="F927" s="2"/>
      <c r="H927" s="2"/>
      <c r="J927" s="2"/>
    </row>
    <row r="928" ht="14.25" customHeight="1">
      <c r="D928" s="2"/>
      <c r="F928" s="2"/>
      <c r="H928" s="2"/>
      <c r="J928" s="2"/>
    </row>
    <row r="929" ht="14.25" customHeight="1">
      <c r="D929" s="2"/>
      <c r="F929" s="2"/>
      <c r="H929" s="2"/>
      <c r="J929" s="2"/>
    </row>
    <row r="930" ht="14.25" customHeight="1">
      <c r="D930" s="2"/>
      <c r="F930" s="2"/>
      <c r="H930" s="2"/>
      <c r="J930" s="2"/>
    </row>
    <row r="931" ht="14.25" customHeight="1">
      <c r="D931" s="2"/>
      <c r="F931" s="2"/>
      <c r="H931" s="2"/>
      <c r="J931" s="2"/>
    </row>
    <row r="932" ht="14.25" customHeight="1">
      <c r="D932" s="2"/>
      <c r="F932" s="2"/>
      <c r="H932" s="2"/>
      <c r="J932" s="2"/>
    </row>
    <row r="933" ht="14.25" customHeight="1">
      <c r="D933" s="2"/>
      <c r="F933" s="2"/>
      <c r="H933" s="2"/>
      <c r="J933" s="2"/>
    </row>
    <row r="934" ht="14.25" customHeight="1">
      <c r="D934" s="2"/>
      <c r="F934" s="2"/>
      <c r="H934" s="2"/>
      <c r="J934" s="2"/>
    </row>
    <row r="935" ht="14.25" customHeight="1">
      <c r="D935" s="2"/>
      <c r="F935" s="2"/>
      <c r="H935" s="2"/>
      <c r="J935" s="2"/>
    </row>
    <row r="936" ht="14.25" customHeight="1">
      <c r="D936" s="2"/>
      <c r="F936" s="2"/>
      <c r="H936" s="2"/>
      <c r="J936" s="2"/>
    </row>
    <row r="937" ht="14.25" customHeight="1">
      <c r="D937" s="2"/>
      <c r="F937" s="2"/>
      <c r="H937" s="2"/>
      <c r="J937" s="2"/>
    </row>
    <row r="938" ht="14.25" customHeight="1">
      <c r="D938" s="2"/>
      <c r="F938" s="2"/>
      <c r="H938" s="2"/>
      <c r="J938" s="2"/>
    </row>
    <row r="939" ht="14.25" customHeight="1">
      <c r="D939" s="2"/>
      <c r="F939" s="2"/>
      <c r="H939" s="2"/>
      <c r="J939" s="2"/>
    </row>
    <row r="940" ht="14.25" customHeight="1">
      <c r="D940" s="2"/>
      <c r="F940" s="2"/>
      <c r="H940" s="2"/>
      <c r="J940" s="2"/>
    </row>
    <row r="941" ht="14.25" customHeight="1">
      <c r="D941" s="2"/>
      <c r="F941" s="2"/>
      <c r="H941" s="2"/>
      <c r="J941" s="2"/>
    </row>
    <row r="942" ht="14.25" customHeight="1">
      <c r="D942" s="2"/>
      <c r="F942" s="2"/>
      <c r="H942" s="2"/>
      <c r="J942" s="2"/>
    </row>
    <row r="943" ht="14.25" customHeight="1">
      <c r="D943" s="2"/>
      <c r="F943" s="2"/>
      <c r="H943" s="2"/>
      <c r="J943" s="2"/>
    </row>
    <row r="944" ht="14.25" customHeight="1">
      <c r="D944" s="2"/>
      <c r="F944" s="2"/>
      <c r="H944" s="2"/>
      <c r="J944" s="2"/>
    </row>
    <row r="945" ht="14.25" customHeight="1">
      <c r="D945" s="2"/>
      <c r="F945" s="2"/>
      <c r="H945" s="2"/>
      <c r="J945" s="2"/>
    </row>
    <row r="946" ht="14.25" customHeight="1">
      <c r="D946" s="2"/>
      <c r="F946" s="2"/>
      <c r="H946" s="2"/>
      <c r="J946" s="2"/>
    </row>
    <row r="947" ht="14.25" customHeight="1">
      <c r="D947" s="2"/>
      <c r="F947" s="2"/>
      <c r="H947" s="2"/>
      <c r="J947" s="2"/>
    </row>
    <row r="948" ht="14.25" customHeight="1">
      <c r="D948" s="2"/>
      <c r="F948" s="2"/>
      <c r="H948" s="2"/>
      <c r="J948" s="2"/>
    </row>
    <row r="949" ht="14.25" customHeight="1">
      <c r="D949" s="2"/>
      <c r="F949" s="2"/>
      <c r="H949" s="2"/>
      <c r="J949" s="2"/>
    </row>
    <row r="950" ht="14.25" customHeight="1">
      <c r="D950" s="2"/>
      <c r="F950" s="2"/>
      <c r="H950" s="2"/>
      <c r="J950" s="2"/>
    </row>
    <row r="951" ht="14.25" customHeight="1">
      <c r="D951" s="2"/>
      <c r="F951" s="2"/>
      <c r="H951" s="2"/>
      <c r="J951" s="2"/>
    </row>
    <row r="952" ht="14.25" customHeight="1">
      <c r="D952" s="2"/>
      <c r="F952" s="2"/>
      <c r="H952" s="2"/>
      <c r="J952" s="2"/>
    </row>
    <row r="953" ht="14.25" customHeight="1">
      <c r="D953" s="2"/>
      <c r="F953" s="2"/>
      <c r="H953" s="2"/>
      <c r="J953" s="2"/>
    </row>
    <row r="954" ht="14.25" customHeight="1">
      <c r="D954" s="2"/>
      <c r="F954" s="2"/>
      <c r="H954" s="2"/>
      <c r="J954" s="2"/>
    </row>
    <row r="955" ht="14.25" customHeight="1">
      <c r="D955" s="2"/>
      <c r="F955" s="2"/>
      <c r="H955" s="2"/>
      <c r="J955" s="2"/>
    </row>
    <row r="956" ht="14.25" customHeight="1">
      <c r="D956" s="2"/>
      <c r="F956" s="2"/>
      <c r="H956" s="2"/>
      <c r="J956" s="2"/>
    </row>
    <row r="957" ht="14.25" customHeight="1">
      <c r="D957" s="2"/>
      <c r="F957" s="2"/>
      <c r="H957" s="2"/>
      <c r="J957" s="2"/>
    </row>
    <row r="958" ht="14.25" customHeight="1">
      <c r="D958" s="2"/>
      <c r="F958" s="2"/>
      <c r="H958" s="2"/>
      <c r="J958" s="2"/>
    </row>
    <row r="959" ht="14.25" customHeight="1">
      <c r="D959" s="2"/>
      <c r="F959" s="2"/>
      <c r="H959" s="2"/>
      <c r="J959" s="2"/>
    </row>
    <row r="960" ht="14.25" customHeight="1">
      <c r="D960" s="2"/>
      <c r="F960" s="2"/>
      <c r="H960" s="2"/>
      <c r="J960" s="2"/>
    </row>
    <row r="961" ht="14.25" customHeight="1">
      <c r="D961" s="2"/>
      <c r="F961" s="2"/>
      <c r="H961" s="2"/>
      <c r="J961" s="2"/>
    </row>
    <row r="962" ht="14.25" customHeight="1">
      <c r="D962" s="2"/>
      <c r="F962" s="2"/>
      <c r="H962" s="2"/>
      <c r="J962" s="2"/>
    </row>
    <row r="963" ht="14.25" customHeight="1">
      <c r="D963" s="2"/>
      <c r="F963" s="2"/>
      <c r="H963" s="2"/>
      <c r="J963" s="2"/>
    </row>
    <row r="964" ht="14.25" customHeight="1">
      <c r="D964" s="2"/>
      <c r="F964" s="2"/>
      <c r="H964" s="2"/>
      <c r="J964" s="2"/>
    </row>
    <row r="965" ht="14.25" customHeight="1">
      <c r="D965" s="2"/>
      <c r="F965" s="2"/>
      <c r="H965" s="2"/>
      <c r="J965" s="2"/>
    </row>
    <row r="966" ht="14.25" customHeight="1">
      <c r="D966" s="2"/>
      <c r="F966" s="2"/>
      <c r="H966" s="2"/>
      <c r="J966" s="2"/>
    </row>
    <row r="967" ht="14.25" customHeight="1">
      <c r="D967" s="2"/>
      <c r="F967" s="2"/>
      <c r="H967" s="2"/>
      <c r="J967" s="2"/>
    </row>
    <row r="968" ht="14.25" customHeight="1">
      <c r="D968" s="2"/>
      <c r="F968" s="2"/>
      <c r="H968" s="2"/>
      <c r="J968" s="2"/>
    </row>
    <row r="969" ht="14.25" customHeight="1">
      <c r="D969" s="2"/>
      <c r="F969" s="2"/>
      <c r="H969" s="2"/>
      <c r="J969" s="2"/>
    </row>
    <row r="970" ht="14.25" customHeight="1">
      <c r="D970" s="2"/>
      <c r="F970" s="2"/>
      <c r="H970" s="2"/>
      <c r="J970" s="2"/>
    </row>
    <row r="971" ht="14.25" customHeight="1">
      <c r="D971" s="2"/>
      <c r="F971" s="2"/>
      <c r="H971" s="2"/>
      <c r="J971" s="2"/>
    </row>
    <row r="972" ht="14.25" customHeight="1">
      <c r="D972" s="2"/>
      <c r="F972" s="2"/>
      <c r="H972" s="2"/>
      <c r="J972" s="2"/>
    </row>
    <row r="973" ht="14.25" customHeight="1">
      <c r="D973" s="2"/>
      <c r="F973" s="2"/>
      <c r="H973" s="2"/>
      <c r="J973" s="2"/>
    </row>
    <row r="974" ht="14.25" customHeight="1">
      <c r="D974" s="2"/>
      <c r="F974" s="2"/>
      <c r="H974" s="2"/>
      <c r="J974" s="2"/>
    </row>
    <row r="975" ht="14.25" customHeight="1">
      <c r="D975" s="2"/>
      <c r="F975" s="2"/>
      <c r="H975" s="2"/>
      <c r="J975" s="2"/>
    </row>
    <row r="976" ht="14.25" customHeight="1">
      <c r="D976" s="2"/>
      <c r="F976" s="2"/>
      <c r="H976" s="2"/>
      <c r="J976" s="2"/>
    </row>
    <row r="977" ht="14.25" customHeight="1">
      <c r="D977" s="2"/>
      <c r="F977" s="2"/>
      <c r="H977" s="2"/>
      <c r="J977" s="2"/>
    </row>
    <row r="978" ht="14.25" customHeight="1">
      <c r="D978" s="2"/>
      <c r="F978" s="2"/>
      <c r="H978" s="2"/>
      <c r="J978" s="2"/>
    </row>
    <row r="979" ht="14.25" customHeight="1">
      <c r="D979" s="2"/>
      <c r="F979" s="2"/>
      <c r="H979" s="2"/>
      <c r="J979" s="2"/>
    </row>
    <row r="980" ht="14.25" customHeight="1">
      <c r="D980" s="2"/>
      <c r="F980" s="2"/>
      <c r="H980" s="2"/>
      <c r="J980" s="2"/>
    </row>
    <row r="981" ht="14.25" customHeight="1">
      <c r="D981" s="2"/>
      <c r="F981" s="2"/>
      <c r="H981" s="2"/>
      <c r="J981" s="2"/>
    </row>
    <row r="982" ht="14.25" customHeight="1">
      <c r="D982" s="2"/>
      <c r="F982" s="2"/>
      <c r="H982" s="2"/>
      <c r="J982" s="2"/>
    </row>
    <row r="983" ht="14.25" customHeight="1">
      <c r="D983" s="2"/>
      <c r="F983" s="2"/>
      <c r="H983" s="2"/>
      <c r="J983" s="2"/>
    </row>
    <row r="984" ht="14.25" customHeight="1">
      <c r="D984" s="2"/>
      <c r="F984" s="2"/>
      <c r="H984" s="2"/>
      <c r="J984" s="2"/>
    </row>
    <row r="985" ht="14.25" customHeight="1">
      <c r="D985" s="2"/>
      <c r="F985" s="2"/>
      <c r="H985" s="2"/>
      <c r="J985" s="2"/>
    </row>
    <row r="986" ht="14.25" customHeight="1">
      <c r="D986" s="2"/>
      <c r="F986" s="2"/>
      <c r="H986" s="2"/>
      <c r="J986" s="2"/>
    </row>
    <row r="987" ht="14.25" customHeight="1">
      <c r="D987" s="2"/>
      <c r="F987" s="2"/>
      <c r="H987" s="2"/>
      <c r="J987" s="2"/>
    </row>
    <row r="988" ht="14.25" customHeight="1">
      <c r="D988" s="2"/>
      <c r="F988" s="2"/>
      <c r="H988" s="2"/>
      <c r="J988" s="2"/>
    </row>
    <row r="989" ht="14.25" customHeight="1">
      <c r="D989" s="2"/>
      <c r="F989" s="2"/>
      <c r="H989" s="2"/>
      <c r="J989" s="2"/>
    </row>
    <row r="990" ht="14.25" customHeight="1">
      <c r="D990" s="2"/>
      <c r="F990" s="2"/>
      <c r="H990" s="2"/>
      <c r="J990" s="2"/>
    </row>
    <row r="991" ht="14.25" customHeight="1">
      <c r="D991" s="2"/>
      <c r="F991" s="2"/>
      <c r="H991" s="2"/>
      <c r="J991" s="2"/>
    </row>
    <row r="992" ht="14.25" customHeight="1">
      <c r="D992" s="2"/>
      <c r="F992" s="2"/>
      <c r="H992" s="2"/>
      <c r="J992" s="2"/>
    </row>
    <row r="993" ht="14.25" customHeight="1">
      <c r="D993" s="2"/>
      <c r="F993" s="2"/>
      <c r="H993" s="2"/>
      <c r="J993" s="2"/>
    </row>
    <row r="994" ht="14.25" customHeight="1">
      <c r="D994" s="2"/>
      <c r="F994" s="2"/>
      <c r="H994" s="2"/>
      <c r="J994" s="2"/>
    </row>
    <row r="995" ht="14.25" customHeight="1">
      <c r="D995" s="2"/>
      <c r="F995" s="2"/>
      <c r="H995" s="2"/>
      <c r="J995" s="2"/>
    </row>
    <row r="996" ht="14.25" customHeight="1">
      <c r="D996" s="2"/>
      <c r="F996" s="2"/>
      <c r="H996" s="2"/>
      <c r="J996" s="2"/>
    </row>
    <row r="997" ht="14.25" customHeight="1">
      <c r="D997" s="2"/>
      <c r="F997" s="2"/>
      <c r="H997" s="2"/>
      <c r="J997" s="2"/>
    </row>
    <row r="998" ht="14.25" customHeight="1">
      <c r="D998" s="2"/>
      <c r="F998" s="2"/>
      <c r="H998" s="2"/>
      <c r="J998" s="2"/>
    </row>
    <row r="999" ht="14.25" customHeight="1">
      <c r="D999" s="2"/>
      <c r="F999" s="2"/>
      <c r="H999" s="2"/>
      <c r="J999" s="2"/>
    </row>
    <row r="1000" ht="14.25" customHeight="1">
      <c r="D1000" s="2"/>
      <c r="F1000" s="2"/>
      <c r="H1000" s="2"/>
      <c r="J1000" s="2"/>
    </row>
    <row r="1001" ht="14.25" customHeight="1">
      <c r="D1001" s="2"/>
      <c r="F1001" s="2"/>
      <c r="H1001" s="2"/>
      <c r="J1001" s="2"/>
    </row>
    <row r="1002" ht="14.25" customHeight="1">
      <c r="D1002" s="2"/>
      <c r="F1002" s="2"/>
      <c r="H1002" s="2"/>
      <c r="J1002" s="2"/>
    </row>
    <row r="1003" ht="14.25" customHeight="1">
      <c r="D1003" s="2"/>
      <c r="F1003" s="2"/>
      <c r="H1003" s="2"/>
      <c r="J1003" s="2"/>
    </row>
    <row r="1004" ht="14.25" customHeight="1">
      <c r="D1004" s="2"/>
      <c r="F1004" s="2"/>
      <c r="H1004" s="2"/>
      <c r="J1004" s="2"/>
    </row>
  </sheetData>
  <mergeCells count="4">
    <mergeCell ref="C2:D2"/>
    <mergeCell ref="E2:F2"/>
    <mergeCell ref="G2:H2"/>
    <mergeCell ref="I2:J2"/>
  </mergeCells>
  <printOptions/>
  <pageMargins bottom="0.787401575" footer="0.0" header="0.0" left="0.7" right="0.7" top="0.7874015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14"/>
    <col customWidth="1" min="2" max="2" width="26.0"/>
    <col customWidth="1" min="3" max="3" width="48.0"/>
    <col customWidth="1" min="4" max="4" width="32.71"/>
    <col customWidth="1" min="5" max="5" width="15.86"/>
    <col customWidth="1" min="6" max="6" width="11.29"/>
    <col customWidth="1" min="7" max="7" width="15.43"/>
    <col customWidth="1" min="8" max="8" width="12.43"/>
    <col customWidth="1" min="9" max="9" width="14.29"/>
    <col customWidth="1" min="10" max="11" width="10.71"/>
    <col customWidth="1" min="12" max="12" width="36.43"/>
    <col customWidth="1" min="13" max="13" width="14.86"/>
    <col customWidth="1" min="14" max="14" width="11.86"/>
    <col customWidth="1" min="15" max="22" width="10.71"/>
  </cols>
  <sheetData>
    <row r="1" ht="14.25" customHeight="1">
      <c r="A1" s="207" t="s">
        <v>65</v>
      </c>
      <c r="B1" s="208" t="s">
        <v>66</v>
      </c>
      <c r="C1" s="208" t="s">
        <v>67</v>
      </c>
      <c r="D1" s="208" t="s">
        <v>68</v>
      </c>
      <c r="E1" s="208" t="s">
        <v>265</v>
      </c>
      <c r="F1" s="210" t="s">
        <v>46</v>
      </c>
      <c r="G1" s="208" t="s">
        <v>266</v>
      </c>
      <c r="H1" s="208" t="s">
        <v>267</v>
      </c>
      <c r="I1" s="208" t="s">
        <v>268</v>
      </c>
      <c r="J1" s="211" t="s">
        <v>71</v>
      </c>
      <c r="L1" s="297" t="s">
        <v>68</v>
      </c>
      <c r="M1" s="297" t="s">
        <v>269</v>
      </c>
      <c r="N1" s="297" t="s">
        <v>267</v>
      </c>
    </row>
    <row r="2" ht="14.25" customHeight="1">
      <c r="A2" s="298">
        <v>44928.0</v>
      </c>
      <c r="B2" s="88" t="s">
        <v>270</v>
      </c>
      <c r="C2" s="88" t="s">
        <v>271</v>
      </c>
      <c r="D2" s="88" t="s">
        <v>10</v>
      </c>
      <c r="F2" s="299">
        <v>15.0</v>
      </c>
      <c r="G2" s="88"/>
      <c r="H2" s="88"/>
      <c r="J2" s="220">
        <v>7987.77</v>
      </c>
      <c r="K2" s="88"/>
      <c r="L2" s="297" t="s">
        <v>10</v>
      </c>
      <c r="N2" s="297" t="s">
        <v>272</v>
      </c>
    </row>
    <row r="3" ht="14.25" customHeight="1">
      <c r="A3" s="298">
        <v>44928.0</v>
      </c>
      <c r="B3" s="88" t="s">
        <v>273</v>
      </c>
      <c r="C3" s="88" t="s">
        <v>271</v>
      </c>
      <c r="D3" s="88" t="s">
        <v>10</v>
      </c>
      <c r="F3" s="299">
        <v>50.0</v>
      </c>
      <c r="G3" s="88"/>
      <c r="H3" s="88"/>
      <c r="J3" s="220"/>
      <c r="K3" s="88"/>
      <c r="L3" s="297" t="s">
        <v>11</v>
      </c>
      <c r="N3" s="297" t="s">
        <v>274</v>
      </c>
    </row>
    <row r="4" ht="14.25" customHeight="1">
      <c r="A4" s="298">
        <v>44942.0</v>
      </c>
      <c r="B4" s="88" t="s">
        <v>275</v>
      </c>
      <c r="C4" s="88" t="s">
        <v>276</v>
      </c>
      <c r="D4" s="88" t="s">
        <v>11</v>
      </c>
      <c r="F4" s="299">
        <v>50.0</v>
      </c>
      <c r="G4" s="88"/>
      <c r="H4" s="88" t="s">
        <v>272</v>
      </c>
      <c r="J4" s="220"/>
      <c r="L4" s="297" t="s">
        <v>23</v>
      </c>
      <c r="N4" s="297" t="s">
        <v>277</v>
      </c>
    </row>
    <row r="5" ht="14.25" customHeight="1">
      <c r="A5" s="298">
        <v>44950.0</v>
      </c>
      <c r="B5" s="88" t="s">
        <v>278</v>
      </c>
      <c r="C5" s="88" t="s">
        <v>276</v>
      </c>
      <c r="D5" s="88" t="s">
        <v>11</v>
      </c>
      <c r="F5" s="299">
        <v>50.0</v>
      </c>
      <c r="G5" s="88"/>
      <c r="H5" s="88" t="s">
        <v>272</v>
      </c>
      <c r="J5" s="220"/>
      <c r="K5" s="88"/>
      <c r="L5" s="297" t="s">
        <v>32</v>
      </c>
    </row>
    <row r="6" ht="14.25" customHeight="1">
      <c r="A6" s="298">
        <v>44956.0</v>
      </c>
      <c r="B6" s="88" t="s">
        <v>101</v>
      </c>
      <c r="C6" s="88" t="s">
        <v>279</v>
      </c>
      <c r="D6" s="88" t="s">
        <v>21</v>
      </c>
      <c r="E6" s="297" t="s">
        <v>87</v>
      </c>
      <c r="F6" s="299">
        <v>-25.9</v>
      </c>
      <c r="G6" s="88"/>
      <c r="H6" s="88"/>
      <c r="J6" s="220"/>
      <c r="L6" s="297" t="s">
        <v>5</v>
      </c>
    </row>
    <row r="7" ht="14.25" customHeight="1">
      <c r="A7" s="298">
        <v>44956.0</v>
      </c>
      <c r="B7" s="88" t="s">
        <v>101</v>
      </c>
      <c r="C7" s="297" t="s">
        <v>280</v>
      </c>
      <c r="D7" s="88" t="s">
        <v>23</v>
      </c>
      <c r="E7" s="297" t="s">
        <v>93</v>
      </c>
      <c r="F7" s="299">
        <v>-8.5</v>
      </c>
      <c r="G7" s="88"/>
      <c r="H7" s="88" t="s">
        <v>25</v>
      </c>
      <c r="J7" s="220"/>
      <c r="L7" s="297" t="s">
        <v>38</v>
      </c>
    </row>
    <row r="8" ht="14.25" customHeight="1">
      <c r="A8" s="298">
        <v>44956.0</v>
      </c>
      <c r="B8" s="88" t="s">
        <v>101</v>
      </c>
      <c r="C8" s="88" t="s">
        <v>281</v>
      </c>
      <c r="D8" s="88" t="s">
        <v>23</v>
      </c>
      <c r="E8" s="297" t="s">
        <v>100</v>
      </c>
      <c r="F8" s="299">
        <v>-14.6</v>
      </c>
      <c r="G8" s="88"/>
      <c r="H8" s="88" t="s">
        <v>25</v>
      </c>
      <c r="J8" s="220"/>
      <c r="L8" s="297" t="s">
        <v>33</v>
      </c>
    </row>
    <row r="9" ht="14.25" customHeight="1">
      <c r="A9" s="298">
        <v>44956.0</v>
      </c>
      <c r="B9" s="88" t="s">
        <v>88</v>
      </c>
      <c r="C9" s="88" t="s">
        <v>282</v>
      </c>
      <c r="D9" s="88" t="s">
        <v>23</v>
      </c>
      <c r="E9" s="297" t="s">
        <v>107</v>
      </c>
      <c r="F9" s="299">
        <v>-9.76</v>
      </c>
      <c r="G9" s="88"/>
      <c r="H9" s="88" t="s">
        <v>25</v>
      </c>
      <c r="J9" s="220"/>
      <c r="L9" s="297" t="s">
        <v>28</v>
      </c>
    </row>
    <row r="10" ht="14.25" customHeight="1">
      <c r="A10" s="298">
        <v>44956.0</v>
      </c>
      <c r="B10" s="88" t="s">
        <v>157</v>
      </c>
      <c r="C10" s="88" t="s">
        <v>279</v>
      </c>
      <c r="D10" s="88" t="s">
        <v>21</v>
      </c>
      <c r="E10" s="297" t="s">
        <v>125</v>
      </c>
      <c r="F10" s="299">
        <v>-20.15</v>
      </c>
      <c r="G10" s="88"/>
      <c r="H10" s="88"/>
      <c r="J10" s="220"/>
      <c r="L10" s="297" t="s">
        <v>41</v>
      </c>
    </row>
    <row r="11" ht="14.25" customHeight="1">
      <c r="A11" s="298">
        <v>44956.0</v>
      </c>
      <c r="B11" s="88" t="s">
        <v>88</v>
      </c>
      <c r="C11" s="88" t="s">
        <v>279</v>
      </c>
      <c r="D11" s="88" t="s">
        <v>21</v>
      </c>
      <c r="E11" s="297" t="s">
        <v>130</v>
      </c>
      <c r="F11" s="299">
        <v>-14.15</v>
      </c>
      <c r="G11" s="88"/>
      <c r="H11" s="88"/>
      <c r="J11" s="220"/>
      <c r="L11" s="297" t="s">
        <v>21</v>
      </c>
    </row>
    <row r="12" ht="14.25" customHeight="1">
      <c r="A12" s="298">
        <v>44956.0</v>
      </c>
      <c r="B12" s="88" t="s">
        <v>283</v>
      </c>
      <c r="C12" s="88" t="s">
        <v>284</v>
      </c>
      <c r="D12" s="88" t="s">
        <v>32</v>
      </c>
      <c r="F12" s="299">
        <v>-50.0</v>
      </c>
      <c r="G12" s="88"/>
      <c r="H12" s="88"/>
      <c r="J12" s="220">
        <f>J2+SUM(F2:F12)</f>
        <v>8009.71</v>
      </c>
      <c r="L12" s="297" t="s">
        <v>40</v>
      </c>
    </row>
    <row r="13" ht="14.25" customHeight="1">
      <c r="A13" s="298">
        <v>44958.0</v>
      </c>
      <c r="B13" s="297" t="s">
        <v>270</v>
      </c>
      <c r="C13" s="88" t="s">
        <v>271</v>
      </c>
      <c r="D13" s="88" t="s">
        <v>10</v>
      </c>
      <c r="F13" s="299">
        <v>15.0</v>
      </c>
      <c r="G13" s="88"/>
      <c r="H13" s="88"/>
      <c r="J13" s="220"/>
      <c r="L13" s="297" t="s">
        <v>285</v>
      </c>
    </row>
    <row r="14" ht="14.25" customHeight="1">
      <c r="A14" s="298">
        <v>44959.0</v>
      </c>
      <c r="B14" s="297" t="s">
        <v>283</v>
      </c>
      <c r="C14" s="88" t="s">
        <v>286</v>
      </c>
      <c r="D14" s="88" t="s">
        <v>32</v>
      </c>
      <c r="E14" s="297" t="s">
        <v>287</v>
      </c>
      <c r="F14" s="299">
        <v>-15.0</v>
      </c>
      <c r="G14" s="88"/>
      <c r="H14" s="88"/>
      <c r="J14" s="220"/>
      <c r="L14" s="297" t="s">
        <v>36</v>
      </c>
    </row>
    <row r="15" ht="14.25" customHeight="1">
      <c r="A15" s="298">
        <v>44963.0</v>
      </c>
      <c r="B15" s="88" t="s">
        <v>288</v>
      </c>
      <c r="C15" s="88" t="s">
        <v>289</v>
      </c>
      <c r="D15" s="88" t="s">
        <v>5</v>
      </c>
      <c r="F15" s="299">
        <v>50.0</v>
      </c>
      <c r="G15" s="88"/>
      <c r="H15" s="88"/>
      <c r="J15" s="220"/>
    </row>
    <row r="16" ht="14.25" customHeight="1">
      <c r="A16" s="298">
        <v>44978.0</v>
      </c>
      <c r="B16" s="88" t="s">
        <v>290</v>
      </c>
      <c r="C16" s="88" t="s">
        <v>291</v>
      </c>
      <c r="D16" s="88" t="s">
        <v>23</v>
      </c>
      <c r="E16" s="297" t="s">
        <v>292</v>
      </c>
      <c r="F16" s="299">
        <v>-7.81</v>
      </c>
      <c r="G16" s="88"/>
      <c r="H16" s="88" t="s">
        <v>24</v>
      </c>
      <c r="J16" s="220"/>
    </row>
    <row r="17" ht="14.25" customHeight="1">
      <c r="A17" s="298">
        <v>44985.0</v>
      </c>
      <c r="B17" s="88" t="s">
        <v>293</v>
      </c>
      <c r="C17" s="88" t="s">
        <v>271</v>
      </c>
      <c r="D17" s="88" t="s">
        <v>10</v>
      </c>
      <c r="F17" s="299">
        <v>25.0</v>
      </c>
      <c r="G17" s="88"/>
      <c r="H17" s="88"/>
      <c r="J17" s="220">
        <f>J12+SUM(F13:F17)</f>
        <v>8076.9</v>
      </c>
    </row>
    <row r="18" ht="14.25" customHeight="1">
      <c r="A18" s="298">
        <v>44986.0</v>
      </c>
      <c r="B18" s="88" t="s">
        <v>294</v>
      </c>
      <c r="C18" s="88" t="s">
        <v>295</v>
      </c>
      <c r="D18" s="88" t="s">
        <v>5</v>
      </c>
      <c r="F18" s="299">
        <v>-60.0</v>
      </c>
      <c r="G18" s="88"/>
      <c r="H18" s="88" t="s">
        <v>6</v>
      </c>
      <c r="J18" s="220"/>
    </row>
    <row r="19" ht="14.25" customHeight="1">
      <c r="A19" s="298">
        <v>44986.0</v>
      </c>
      <c r="B19" s="88" t="s">
        <v>296</v>
      </c>
      <c r="C19" s="297" t="s">
        <v>295</v>
      </c>
      <c r="D19" s="88" t="s">
        <v>5</v>
      </c>
      <c r="F19" s="299">
        <v>15.0</v>
      </c>
      <c r="G19" s="88"/>
      <c r="H19" s="88"/>
      <c r="J19" s="220"/>
    </row>
    <row r="20" ht="14.25" customHeight="1">
      <c r="A20" s="298">
        <v>44986.0</v>
      </c>
      <c r="B20" s="88" t="s">
        <v>270</v>
      </c>
      <c r="C20" s="297" t="s">
        <v>271</v>
      </c>
      <c r="D20" s="88" t="s">
        <v>10</v>
      </c>
      <c r="F20" s="299">
        <v>15.0</v>
      </c>
      <c r="G20" s="88"/>
      <c r="H20" s="88"/>
      <c r="J20" s="220"/>
    </row>
    <row r="21" ht="14.25" customHeight="1">
      <c r="A21" s="298">
        <v>44991.0</v>
      </c>
      <c r="B21" s="88" t="s">
        <v>297</v>
      </c>
      <c r="C21" s="297" t="s">
        <v>298</v>
      </c>
      <c r="D21" s="88" t="s">
        <v>23</v>
      </c>
      <c r="E21" s="297" t="s">
        <v>299</v>
      </c>
      <c r="F21" s="299">
        <v>-26.3</v>
      </c>
      <c r="G21" s="88"/>
      <c r="H21" s="88" t="s">
        <v>26</v>
      </c>
      <c r="J21" s="220"/>
    </row>
    <row r="22" ht="14.25" customHeight="1">
      <c r="A22" s="298">
        <v>44991.0</v>
      </c>
      <c r="B22" s="297" t="s">
        <v>300</v>
      </c>
      <c r="C22" s="297" t="s">
        <v>301</v>
      </c>
      <c r="D22" s="88" t="s">
        <v>11</v>
      </c>
      <c r="F22" s="299">
        <v>570.0</v>
      </c>
      <c r="G22" s="88"/>
      <c r="H22" s="88" t="s">
        <v>272</v>
      </c>
      <c r="J22" s="220"/>
    </row>
    <row r="23" ht="14.25" customHeight="1">
      <c r="A23" s="298">
        <v>45016.0</v>
      </c>
      <c r="B23" s="297" t="s">
        <v>283</v>
      </c>
      <c r="C23" s="297" t="s">
        <v>302</v>
      </c>
      <c r="D23" s="88" t="s">
        <v>32</v>
      </c>
      <c r="F23" s="299">
        <v>-30.0</v>
      </c>
      <c r="G23" s="88"/>
      <c r="H23" s="88"/>
      <c r="J23" s="220">
        <f>J17+SUM(F18:F23)</f>
        <v>8560.6</v>
      </c>
    </row>
    <row r="24" ht="14.25" customHeight="1">
      <c r="A24" s="298">
        <v>45019.0</v>
      </c>
      <c r="B24" s="88" t="s">
        <v>270</v>
      </c>
      <c r="C24" s="88" t="s">
        <v>271</v>
      </c>
      <c r="D24" s="88" t="s">
        <v>10</v>
      </c>
      <c r="F24" s="299">
        <v>15.0</v>
      </c>
      <c r="G24" s="88"/>
      <c r="H24" s="88"/>
      <c r="I24" s="88"/>
      <c r="J24" s="220"/>
    </row>
    <row r="25" ht="14.25" customHeight="1">
      <c r="A25" s="298">
        <v>45020.0</v>
      </c>
      <c r="B25" s="88" t="s">
        <v>290</v>
      </c>
      <c r="C25" s="88" t="s">
        <v>291</v>
      </c>
      <c r="D25" s="88" t="s">
        <v>23</v>
      </c>
      <c r="E25" s="297" t="s">
        <v>303</v>
      </c>
      <c r="F25" s="299">
        <v>-7.81</v>
      </c>
      <c r="G25" s="88"/>
      <c r="H25" s="88" t="s">
        <v>24</v>
      </c>
      <c r="I25" s="88"/>
      <c r="J25" s="220"/>
    </row>
    <row r="26" ht="14.25" customHeight="1">
      <c r="A26" s="298">
        <v>45037.0</v>
      </c>
      <c r="B26" s="300" t="s">
        <v>304</v>
      </c>
      <c r="C26" s="88" t="s">
        <v>305</v>
      </c>
      <c r="D26" s="88" t="s">
        <v>11</v>
      </c>
      <c r="F26" s="299">
        <v>2274.48</v>
      </c>
      <c r="G26" s="88"/>
      <c r="H26" s="88" t="s">
        <v>272</v>
      </c>
      <c r="I26" s="88"/>
      <c r="J26" s="220"/>
    </row>
    <row r="27" ht="14.25" customHeight="1">
      <c r="A27" s="298">
        <v>45041.0</v>
      </c>
      <c r="B27" s="88" t="s">
        <v>290</v>
      </c>
      <c r="C27" s="88" t="s">
        <v>291</v>
      </c>
      <c r="D27" s="88" t="s">
        <v>23</v>
      </c>
      <c r="E27" s="297" t="s">
        <v>306</v>
      </c>
      <c r="F27" s="299">
        <v>-7.81</v>
      </c>
      <c r="G27" s="88"/>
      <c r="H27" s="88" t="s">
        <v>24</v>
      </c>
      <c r="I27" s="88"/>
      <c r="J27" s="220"/>
    </row>
    <row r="28" ht="14.25" customHeight="1">
      <c r="A28" s="298">
        <v>45043.0</v>
      </c>
      <c r="B28" s="88" t="s">
        <v>73</v>
      </c>
      <c r="C28" s="88" t="s">
        <v>307</v>
      </c>
      <c r="D28" s="88" t="s">
        <v>38</v>
      </c>
      <c r="F28" s="299">
        <v>40.0</v>
      </c>
      <c r="G28" s="88"/>
      <c r="H28" s="88"/>
      <c r="J28" s="220"/>
    </row>
    <row r="29" ht="14.25" customHeight="1">
      <c r="A29" s="298">
        <v>45043.0</v>
      </c>
      <c r="B29" s="88" t="s">
        <v>137</v>
      </c>
      <c r="C29" s="88" t="s">
        <v>307</v>
      </c>
      <c r="D29" s="88" t="s">
        <v>38</v>
      </c>
      <c r="F29" s="299">
        <v>40.0</v>
      </c>
      <c r="G29" s="88"/>
      <c r="H29" s="88"/>
      <c r="J29" s="220"/>
    </row>
    <row r="30" ht="14.25" customHeight="1">
      <c r="A30" s="298">
        <v>45044.0</v>
      </c>
      <c r="B30" s="88" t="s">
        <v>157</v>
      </c>
      <c r="C30" s="88" t="s">
        <v>307</v>
      </c>
      <c r="D30" s="88" t="s">
        <v>38</v>
      </c>
      <c r="F30" s="299">
        <v>50.0</v>
      </c>
      <c r="G30" s="88"/>
      <c r="H30" s="88"/>
      <c r="J30" s="220">
        <f>J23+SUM(F24:F30)</f>
        <v>10964.46</v>
      </c>
    </row>
    <row r="31" ht="14.25" customHeight="1">
      <c r="A31" s="298">
        <v>45048.0</v>
      </c>
      <c r="B31" s="88" t="s">
        <v>308</v>
      </c>
      <c r="C31" s="88" t="s">
        <v>309</v>
      </c>
      <c r="D31" s="88" t="s">
        <v>28</v>
      </c>
      <c r="E31" s="297" t="s">
        <v>310</v>
      </c>
      <c r="F31" s="299">
        <v>-549.0</v>
      </c>
      <c r="G31" s="88"/>
      <c r="H31" s="88"/>
      <c r="J31" s="220"/>
    </row>
    <row r="32" ht="14.25" customHeight="1">
      <c r="A32" s="298">
        <v>45048.0</v>
      </c>
      <c r="B32" s="88" t="s">
        <v>101</v>
      </c>
      <c r="C32" s="88" t="s">
        <v>307</v>
      </c>
      <c r="D32" s="88" t="s">
        <v>38</v>
      </c>
      <c r="F32" s="299">
        <v>40.0</v>
      </c>
      <c r="G32" s="88"/>
      <c r="H32" s="88"/>
      <c r="J32" s="220"/>
    </row>
    <row r="33" ht="14.25" customHeight="1">
      <c r="A33" s="298">
        <v>45048.0</v>
      </c>
      <c r="B33" s="88" t="s">
        <v>270</v>
      </c>
      <c r="C33" s="88" t="s">
        <v>271</v>
      </c>
      <c r="D33" s="88" t="s">
        <v>10</v>
      </c>
      <c r="F33" s="299">
        <v>15.0</v>
      </c>
      <c r="J33" s="220"/>
    </row>
    <row r="34" ht="14.25" customHeight="1">
      <c r="A34" s="298">
        <v>45049.0</v>
      </c>
      <c r="B34" s="88" t="s">
        <v>311</v>
      </c>
      <c r="C34" s="88" t="s">
        <v>307</v>
      </c>
      <c r="D34" s="88" t="s">
        <v>38</v>
      </c>
      <c r="F34" s="299">
        <v>40.0</v>
      </c>
      <c r="J34" s="220"/>
    </row>
    <row r="35" ht="14.25" customHeight="1">
      <c r="A35" s="298">
        <v>45049.0</v>
      </c>
      <c r="B35" s="88" t="s">
        <v>312</v>
      </c>
      <c r="C35" s="88" t="s">
        <v>307</v>
      </c>
      <c r="D35" s="88" t="s">
        <v>38</v>
      </c>
      <c r="F35" s="299">
        <v>40.0</v>
      </c>
      <c r="J35" s="220"/>
    </row>
    <row r="36" ht="14.25" customHeight="1">
      <c r="A36" s="298">
        <v>45051.0</v>
      </c>
      <c r="B36" s="297" t="s">
        <v>88</v>
      </c>
      <c r="C36" s="88" t="s">
        <v>307</v>
      </c>
      <c r="D36" s="88" t="s">
        <v>38</v>
      </c>
      <c r="F36" s="299">
        <v>50.0</v>
      </c>
      <c r="J36" s="220"/>
    </row>
    <row r="37" ht="14.25" customHeight="1">
      <c r="A37" s="298">
        <v>45054.0</v>
      </c>
      <c r="B37" s="88" t="s">
        <v>313</v>
      </c>
      <c r="C37" s="301" t="s">
        <v>314</v>
      </c>
      <c r="D37" s="88" t="s">
        <v>38</v>
      </c>
      <c r="E37" s="297" t="s">
        <v>315</v>
      </c>
      <c r="F37" s="299">
        <v>-81.0</v>
      </c>
      <c r="J37" s="220"/>
    </row>
    <row r="38" ht="14.25" customHeight="1">
      <c r="A38" s="298">
        <v>45054.0</v>
      </c>
      <c r="B38" s="88" t="s">
        <v>316</v>
      </c>
      <c r="C38" s="88" t="s">
        <v>317</v>
      </c>
      <c r="D38" s="88" t="s">
        <v>38</v>
      </c>
      <c r="E38" s="297" t="s">
        <v>318</v>
      </c>
      <c r="F38" s="299">
        <v>-525.6</v>
      </c>
      <c r="J38" s="220"/>
    </row>
    <row r="39" ht="14.25" customHeight="1">
      <c r="A39" s="298">
        <v>45054.0</v>
      </c>
      <c r="B39" s="88" t="s">
        <v>319</v>
      </c>
      <c r="C39" s="301" t="s">
        <v>320</v>
      </c>
      <c r="D39" s="88" t="s">
        <v>38</v>
      </c>
      <c r="E39" s="297" t="s">
        <v>315</v>
      </c>
      <c r="F39" s="299">
        <v>-27.0</v>
      </c>
      <c r="J39" s="220"/>
    </row>
    <row r="40" ht="14.25" customHeight="1">
      <c r="A40" s="298">
        <v>45054.0</v>
      </c>
      <c r="B40" s="88" t="s">
        <v>321</v>
      </c>
      <c r="C40" s="88" t="s">
        <v>322</v>
      </c>
      <c r="D40" s="88" t="s">
        <v>38</v>
      </c>
      <c r="F40" s="299">
        <v>7.5</v>
      </c>
      <c r="J40" s="220"/>
    </row>
    <row r="41" ht="14.25" customHeight="1">
      <c r="A41" s="298">
        <v>45055.0</v>
      </c>
      <c r="B41" s="88" t="s">
        <v>115</v>
      </c>
      <c r="C41" s="301" t="s">
        <v>307</v>
      </c>
      <c r="D41" s="88" t="s">
        <v>38</v>
      </c>
      <c r="F41" s="299">
        <v>40.0</v>
      </c>
      <c r="J41" s="220"/>
    </row>
    <row r="42" ht="14.25" customHeight="1">
      <c r="A42" s="298">
        <v>45056.0</v>
      </c>
      <c r="B42" s="88" t="s">
        <v>169</v>
      </c>
      <c r="C42" s="88" t="s">
        <v>323</v>
      </c>
      <c r="D42" s="88" t="s">
        <v>38</v>
      </c>
      <c r="E42" s="297" t="s">
        <v>224</v>
      </c>
      <c r="F42" s="299">
        <v>-7.0</v>
      </c>
      <c r="J42" s="220"/>
    </row>
    <row r="43" ht="14.25" customHeight="1">
      <c r="A43" s="298">
        <v>45056.0</v>
      </c>
      <c r="B43" s="301" t="s">
        <v>169</v>
      </c>
      <c r="C43" s="297" t="s">
        <v>322</v>
      </c>
      <c r="D43" s="88" t="s">
        <v>38</v>
      </c>
      <c r="F43" s="299">
        <v>7.5</v>
      </c>
      <c r="J43" s="220"/>
    </row>
    <row r="44" ht="14.25" customHeight="1">
      <c r="A44" s="298">
        <v>45056.0</v>
      </c>
      <c r="B44" s="88" t="s">
        <v>229</v>
      </c>
      <c r="C44" s="88" t="s">
        <v>324</v>
      </c>
      <c r="D44" s="88" t="s">
        <v>5</v>
      </c>
      <c r="E44" s="297" t="s">
        <v>325</v>
      </c>
      <c r="F44" s="299">
        <v>-60.0</v>
      </c>
      <c r="G44" s="88"/>
      <c r="H44" s="88" t="s">
        <v>6</v>
      </c>
      <c r="J44" s="220"/>
    </row>
    <row r="45" ht="14.25" customHeight="1">
      <c r="A45" s="298">
        <v>45057.0</v>
      </c>
      <c r="B45" s="88" t="s">
        <v>326</v>
      </c>
      <c r="C45" s="88" t="s">
        <v>327</v>
      </c>
      <c r="D45" s="88" t="s">
        <v>38</v>
      </c>
      <c r="F45" s="299">
        <v>7.5</v>
      </c>
      <c r="G45" s="88"/>
      <c r="H45" s="88"/>
      <c r="J45" s="220"/>
    </row>
    <row r="46" ht="14.25" customHeight="1">
      <c r="A46" s="298">
        <v>45069.0</v>
      </c>
      <c r="B46" s="88" t="s">
        <v>290</v>
      </c>
      <c r="C46" s="88" t="s">
        <v>290</v>
      </c>
      <c r="D46" s="88" t="s">
        <v>23</v>
      </c>
      <c r="E46" s="297" t="s">
        <v>328</v>
      </c>
      <c r="F46" s="299">
        <v>-7.81</v>
      </c>
      <c r="G46" s="88"/>
      <c r="H46" s="88" t="s">
        <v>24</v>
      </c>
      <c r="J46" s="220"/>
    </row>
    <row r="47" ht="14.25" customHeight="1">
      <c r="A47" s="298">
        <v>45076.0</v>
      </c>
      <c r="B47" s="88" t="s">
        <v>157</v>
      </c>
      <c r="C47" s="88" t="s">
        <v>329</v>
      </c>
      <c r="D47" s="88" t="s">
        <v>21</v>
      </c>
      <c r="E47" s="297" t="s">
        <v>134</v>
      </c>
      <c r="F47" s="299">
        <v>-27.65</v>
      </c>
      <c r="G47" s="88"/>
      <c r="H47" s="88"/>
      <c r="J47" s="220"/>
    </row>
    <row r="48" ht="14.25" customHeight="1">
      <c r="A48" s="298">
        <v>45076.0</v>
      </c>
      <c r="B48" s="88" t="s">
        <v>73</v>
      </c>
      <c r="C48" s="88" t="s">
        <v>329</v>
      </c>
      <c r="D48" s="88" t="s">
        <v>21</v>
      </c>
      <c r="E48" s="297" t="s">
        <v>153</v>
      </c>
      <c r="F48" s="299">
        <v>-10.83</v>
      </c>
      <c r="G48" s="88"/>
      <c r="H48" s="88"/>
      <c r="J48" s="220"/>
    </row>
    <row r="49" ht="14.25" customHeight="1">
      <c r="A49" s="298">
        <v>45076.0</v>
      </c>
      <c r="B49" s="88" t="s">
        <v>137</v>
      </c>
      <c r="C49" s="88" t="s">
        <v>329</v>
      </c>
      <c r="D49" s="88" t="s">
        <v>21</v>
      </c>
      <c r="E49" s="297" t="s">
        <v>159</v>
      </c>
      <c r="F49" s="299">
        <v>-13.4</v>
      </c>
      <c r="G49" s="88"/>
      <c r="H49" s="88"/>
      <c r="J49" s="220"/>
    </row>
    <row r="50" ht="14.25" customHeight="1">
      <c r="A50" s="298">
        <v>45076.0</v>
      </c>
      <c r="B50" s="88" t="s">
        <v>101</v>
      </c>
      <c r="C50" s="88" t="s">
        <v>329</v>
      </c>
      <c r="D50" s="88" t="s">
        <v>21</v>
      </c>
      <c r="E50" s="297" t="s">
        <v>161</v>
      </c>
      <c r="F50" s="299">
        <v>-18.9</v>
      </c>
      <c r="G50" s="88"/>
      <c r="H50" s="88"/>
      <c r="J50" s="220">
        <f>J30+SUM(F31:F50)</f>
        <v>9883.77</v>
      </c>
    </row>
    <row r="51" ht="14.25" customHeight="1">
      <c r="A51" s="298">
        <v>45078.0</v>
      </c>
      <c r="B51" s="88" t="s">
        <v>270</v>
      </c>
      <c r="C51" s="88" t="s">
        <v>271</v>
      </c>
      <c r="D51" s="88" t="s">
        <v>10</v>
      </c>
      <c r="F51" s="299">
        <v>15.0</v>
      </c>
      <c r="G51" s="88"/>
      <c r="H51" s="88"/>
      <c r="J51" s="220"/>
    </row>
    <row r="52" ht="14.25" customHeight="1">
      <c r="A52" s="298">
        <v>45086.0</v>
      </c>
      <c r="B52" s="300" t="s">
        <v>330</v>
      </c>
      <c r="C52" s="88" t="s">
        <v>331</v>
      </c>
      <c r="D52" s="88" t="s">
        <v>11</v>
      </c>
      <c r="F52" s="299">
        <v>1467.37</v>
      </c>
      <c r="G52" s="88"/>
      <c r="H52" s="88" t="s">
        <v>272</v>
      </c>
      <c r="J52" s="220"/>
    </row>
    <row r="53" ht="14.25" customHeight="1">
      <c r="A53" s="298">
        <v>45086.0</v>
      </c>
      <c r="B53" s="88" t="s">
        <v>332</v>
      </c>
      <c r="C53" s="88" t="s">
        <v>333</v>
      </c>
      <c r="D53" s="88" t="s">
        <v>11</v>
      </c>
      <c r="F53" s="299">
        <v>-6475.0</v>
      </c>
      <c r="G53" s="88"/>
      <c r="H53" s="88" t="s">
        <v>272</v>
      </c>
      <c r="J53" s="220"/>
    </row>
    <row r="54" ht="14.25" customHeight="1">
      <c r="A54" s="298">
        <v>45086.0</v>
      </c>
      <c r="B54" s="88" t="s">
        <v>332</v>
      </c>
      <c r="C54" s="88" t="s">
        <v>333</v>
      </c>
      <c r="D54" s="88" t="s">
        <v>33</v>
      </c>
      <c r="F54" s="299">
        <v>-31.48</v>
      </c>
      <c r="G54" s="88"/>
      <c r="H54" s="88"/>
      <c r="J54" s="220"/>
    </row>
    <row r="55" ht="14.25" customHeight="1">
      <c r="A55" s="298">
        <v>45092.0</v>
      </c>
      <c r="B55" s="297" t="s">
        <v>334</v>
      </c>
      <c r="C55" s="88" t="s">
        <v>5</v>
      </c>
      <c r="D55" s="88" t="s">
        <v>5</v>
      </c>
      <c r="F55" s="299">
        <v>2250.0</v>
      </c>
      <c r="G55" s="88"/>
      <c r="H55" s="88"/>
      <c r="J55" s="220"/>
    </row>
    <row r="56" ht="14.25" customHeight="1">
      <c r="A56" s="298">
        <v>45092.0</v>
      </c>
      <c r="B56" s="88" t="s">
        <v>335</v>
      </c>
      <c r="C56" s="88" t="s">
        <v>336</v>
      </c>
      <c r="D56" s="88" t="s">
        <v>5</v>
      </c>
      <c r="F56" s="299">
        <v>-15.0</v>
      </c>
      <c r="G56" s="88"/>
      <c r="H56" s="88"/>
      <c r="J56" s="220"/>
    </row>
    <row r="57" ht="14.25" customHeight="1">
      <c r="A57" s="298">
        <v>45093.0</v>
      </c>
      <c r="B57" s="88" t="s">
        <v>109</v>
      </c>
      <c r="C57" s="88" t="s">
        <v>337</v>
      </c>
      <c r="D57" s="88" t="s">
        <v>5</v>
      </c>
      <c r="F57" s="299">
        <v>-33.0</v>
      </c>
      <c r="G57" s="88"/>
      <c r="H57" s="88"/>
      <c r="J57" s="220"/>
    </row>
    <row r="58" ht="14.25" customHeight="1">
      <c r="A58" s="298">
        <v>45093.0</v>
      </c>
      <c r="B58" s="88" t="s">
        <v>189</v>
      </c>
      <c r="C58" s="88" t="s">
        <v>337</v>
      </c>
      <c r="D58" s="88" t="s">
        <v>5</v>
      </c>
      <c r="F58" s="299">
        <v>-34.16</v>
      </c>
      <c r="G58" s="88"/>
      <c r="H58" s="88"/>
      <c r="J58" s="220"/>
    </row>
    <row r="59" ht="14.25" customHeight="1">
      <c r="A59" s="298">
        <v>45096.0</v>
      </c>
      <c r="B59" s="88" t="s">
        <v>338</v>
      </c>
      <c r="C59" s="88" t="s">
        <v>337</v>
      </c>
      <c r="D59" s="88" t="s">
        <v>5</v>
      </c>
      <c r="F59" s="299">
        <v>-22.6</v>
      </c>
      <c r="G59" s="88"/>
      <c r="H59" s="88"/>
      <c r="J59" s="220"/>
    </row>
    <row r="60" ht="14.25" customHeight="1">
      <c r="A60" s="298">
        <v>45104.0</v>
      </c>
      <c r="B60" s="88" t="s">
        <v>290</v>
      </c>
      <c r="C60" s="88" t="s">
        <v>291</v>
      </c>
      <c r="D60" s="88" t="s">
        <v>23</v>
      </c>
      <c r="E60" s="297" t="s">
        <v>339</v>
      </c>
      <c r="F60" s="299">
        <v>-7.81</v>
      </c>
      <c r="G60" s="88"/>
      <c r="H60" s="88" t="s">
        <v>24</v>
      </c>
      <c r="J60" s="220"/>
    </row>
    <row r="61" ht="14.25" customHeight="1">
      <c r="A61" s="298">
        <v>45105.0</v>
      </c>
      <c r="B61" s="88" t="s">
        <v>340</v>
      </c>
      <c r="C61" s="88" t="s">
        <v>341</v>
      </c>
      <c r="D61" s="88" t="s">
        <v>11</v>
      </c>
      <c r="F61" s="299">
        <v>200.0</v>
      </c>
      <c r="G61" s="88"/>
      <c r="H61" s="88" t="s">
        <v>274</v>
      </c>
      <c r="J61" s="220"/>
    </row>
    <row r="62" ht="14.25" customHeight="1">
      <c r="A62" s="298">
        <v>45105.0</v>
      </c>
      <c r="B62" s="88" t="s">
        <v>90</v>
      </c>
      <c r="C62" s="88" t="s">
        <v>271</v>
      </c>
      <c r="D62" s="88" t="s">
        <v>10</v>
      </c>
      <c r="F62" s="299">
        <v>25.0</v>
      </c>
      <c r="G62" s="88"/>
      <c r="H62" s="88"/>
      <c r="J62" s="220"/>
    </row>
    <row r="63" ht="14.25" customHeight="1">
      <c r="A63" s="298">
        <v>45107.0</v>
      </c>
      <c r="B63" s="88" t="s">
        <v>290</v>
      </c>
      <c r="C63" s="88" t="s">
        <v>342</v>
      </c>
      <c r="D63" s="88" t="s">
        <v>23</v>
      </c>
      <c r="E63" s="297" t="s">
        <v>343</v>
      </c>
      <c r="F63" s="299">
        <v>-48.0</v>
      </c>
      <c r="G63" s="88"/>
      <c r="H63" s="88" t="s">
        <v>24</v>
      </c>
      <c r="J63" s="220"/>
    </row>
    <row r="64" ht="14.25" customHeight="1">
      <c r="A64" s="298">
        <v>45107.0</v>
      </c>
      <c r="B64" s="88" t="s">
        <v>283</v>
      </c>
      <c r="C64" s="88" t="s">
        <v>302</v>
      </c>
      <c r="D64" s="88" t="s">
        <v>32</v>
      </c>
      <c r="F64" s="299">
        <v>-30.0</v>
      </c>
      <c r="G64" s="88"/>
      <c r="H64" s="88"/>
      <c r="J64" s="220">
        <f>J50+SUM(F51:F64)</f>
        <v>7144.09</v>
      </c>
    </row>
    <row r="65" ht="14.25" customHeight="1">
      <c r="A65" s="298">
        <v>45110.0</v>
      </c>
      <c r="B65" s="88" t="s">
        <v>270</v>
      </c>
      <c r="C65" s="88" t="s">
        <v>271</v>
      </c>
      <c r="D65" s="88" t="s">
        <v>10</v>
      </c>
      <c r="F65" s="299">
        <v>15.0</v>
      </c>
      <c r="G65" s="88"/>
      <c r="H65" s="88"/>
      <c r="J65" s="220"/>
    </row>
    <row r="66" ht="14.25" customHeight="1">
      <c r="A66" s="298">
        <v>45112.0</v>
      </c>
      <c r="B66" s="88" t="s">
        <v>88</v>
      </c>
      <c r="C66" s="88" t="s">
        <v>274</v>
      </c>
      <c r="D66" s="88" t="s">
        <v>11</v>
      </c>
      <c r="F66" s="299">
        <v>200.0</v>
      </c>
      <c r="G66" s="88"/>
      <c r="H66" s="88" t="s">
        <v>274</v>
      </c>
      <c r="J66" s="220"/>
    </row>
    <row r="67" ht="14.25" customHeight="1">
      <c r="A67" s="298">
        <v>45132.0</v>
      </c>
      <c r="B67" s="88" t="s">
        <v>290</v>
      </c>
      <c r="C67" s="88" t="s">
        <v>291</v>
      </c>
      <c r="D67" s="88" t="s">
        <v>23</v>
      </c>
      <c r="E67" s="297" t="s">
        <v>344</v>
      </c>
      <c r="F67" s="299">
        <v>-7.81</v>
      </c>
      <c r="G67" s="88"/>
      <c r="H67" s="88" t="s">
        <v>24</v>
      </c>
      <c r="J67" s="220">
        <f>J64+SUM(F65:F67)</f>
        <v>7351.28</v>
      </c>
    </row>
    <row r="68" ht="14.25" customHeight="1">
      <c r="A68" s="298">
        <v>45139.0</v>
      </c>
      <c r="B68" s="297" t="s">
        <v>270</v>
      </c>
      <c r="C68" s="88" t="s">
        <v>271</v>
      </c>
      <c r="D68" s="88" t="s">
        <v>10</v>
      </c>
      <c r="F68" s="299">
        <v>15.0</v>
      </c>
      <c r="G68" s="88"/>
      <c r="H68" s="88"/>
      <c r="J68" s="220"/>
    </row>
    <row r="69" ht="14.25" customHeight="1">
      <c r="A69" s="298">
        <v>45141.0</v>
      </c>
      <c r="B69" s="88" t="s">
        <v>345</v>
      </c>
      <c r="C69" s="88" t="s">
        <v>346</v>
      </c>
      <c r="D69" s="88" t="s">
        <v>38</v>
      </c>
      <c r="F69" s="299">
        <v>40.0</v>
      </c>
      <c r="G69" s="88"/>
      <c r="H69" s="88"/>
      <c r="J69" s="220"/>
    </row>
    <row r="70" ht="14.25" customHeight="1">
      <c r="A70" s="298">
        <v>45167.0</v>
      </c>
      <c r="B70" s="88" t="s">
        <v>290</v>
      </c>
      <c r="C70" s="88" t="s">
        <v>291</v>
      </c>
      <c r="D70" s="88" t="s">
        <v>23</v>
      </c>
      <c r="E70" s="297" t="s">
        <v>347</v>
      </c>
      <c r="F70" s="299">
        <v>-7.81</v>
      </c>
      <c r="G70" s="88"/>
      <c r="H70" s="88" t="s">
        <v>24</v>
      </c>
      <c r="J70" s="220">
        <f>J67+SUM(F68:F70)</f>
        <v>7398.47</v>
      </c>
    </row>
    <row r="71" ht="14.25" customHeight="1">
      <c r="A71" s="298">
        <v>45170.0</v>
      </c>
      <c r="B71" s="88" t="s">
        <v>270</v>
      </c>
      <c r="C71" s="88" t="s">
        <v>271</v>
      </c>
      <c r="D71" s="88" t="s">
        <v>10</v>
      </c>
      <c r="F71" s="299">
        <v>15.0</v>
      </c>
      <c r="G71" s="88"/>
      <c r="H71" s="88"/>
      <c r="J71" s="220"/>
    </row>
    <row r="72" ht="14.25" customHeight="1">
      <c r="A72" s="298">
        <v>45184.0</v>
      </c>
      <c r="B72" s="88" t="s">
        <v>348</v>
      </c>
      <c r="C72" s="88" t="s">
        <v>349</v>
      </c>
      <c r="D72" s="297" t="s">
        <v>5</v>
      </c>
      <c r="F72" s="299">
        <v>50.0</v>
      </c>
      <c r="G72" s="88"/>
      <c r="H72" s="88"/>
      <c r="J72" s="220"/>
    </row>
    <row r="73" ht="14.25" customHeight="1">
      <c r="A73" s="298">
        <v>45190.0</v>
      </c>
      <c r="B73" s="88" t="s">
        <v>137</v>
      </c>
      <c r="C73" s="88" t="s">
        <v>350</v>
      </c>
      <c r="D73" s="88" t="s">
        <v>40</v>
      </c>
      <c r="F73" s="299">
        <v>45.0</v>
      </c>
      <c r="G73" s="88"/>
      <c r="H73" s="88"/>
      <c r="J73" s="220"/>
    </row>
    <row r="74" ht="14.25" customHeight="1">
      <c r="A74" s="298">
        <v>45190.0</v>
      </c>
      <c r="B74" s="88" t="s">
        <v>73</v>
      </c>
      <c r="C74" s="88" t="s">
        <v>350</v>
      </c>
      <c r="D74" s="88" t="s">
        <v>40</v>
      </c>
      <c r="F74" s="299">
        <v>45.0</v>
      </c>
      <c r="G74" s="88"/>
      <c r="H74" s="88"/>
      <c r="J74" s="220"/>
    </row>
    <row r="75" ht="14.25" customHeight="1">
      <c r="A75" s="298">
        <v>45195.0</v>
      </c>
      <c r="B75" s="88" t="s">
        <v>290</v>
      </c>
      <c r="C75" s="88" t="s">
        <v>291</v>
      </c>
      <c r="D75" s="88" t="s">
        <v>23</v>
      </c>
      <c r="E75" s="297" t="s">
        <v>351</v>
      </c>
      <c r="F75" s="299">
        <v>-7.81</v>
      </c>
      <c r="G75" s="88"/>
      <c r="H75" s="88" t="s">
        <v>24</v>
      </c>
      <c r="J75" s="220"/>
    </row>
    <row r="76" ht="14.25" customHeight="1">
      <c r="A76" s="298">
        <v>45196.0</v>
      </c>
      <c r="B76" s="88" t="s">
        <v>352</v>
      </c>
      <c r="C76" s="88" t="s">
        <v>353</v>
      </c>
      <c r="D76" s="88" t="s">
        <v>40</v>
      </c>
      <c r="E76" s="297" t="s">
        <v>354</v>
      </c>
      <c r="F76" s="299">
        <v>-238.0</v>
      </c>
      <c r="G76" s="88"/>
      <c r="H76" s="88"/>
      <c r="J76" s="220"/>
    </row>
    <row r="77" ht="14.25" customHeight="1">
      <c r="A77" s="298">
        <v>45196.0</v>
      </c>
      <c r="B77" s="88" t="s">
        <v>88</v>
      </c>
      <c r="C77" s="88" t="s">
        <v>350</v>
      </c>
      <c r="D77" s="88" t="s">
        <v>40</v>
      </c>
      <c r="F77" s="299">
        <v>45.0</v>
      </c>
      <c r="G77" s="88"/>
      <c r="H77" s="88"/>
      <c r="J77" s="220"/>
    </row>
    <row r="78" ht="14.25" customHeight="1">
      <c r="A78" s="298">
        <v>45198.0</v>
      </c>
      <c r="B78" s="88" t="s">
        <v>169</v>
      </c>
      <c r="C78" s="88" t="s">
        <v>350</v>
      </c>
      <c r="D78" s="88" t="s">
        <v>40</v>
      </c>
      <c r="F78" s="299">
        <v>45.0</v>
      </c>
      <c r="G78" s="88"/>
      <c r="H78" s="88"/>
      <c r="J78" s="220"/>
    </row>
    <row r="79" ht="14.25" customHeight="1">
      <c r="A79" s="298">
        <v>45198.0</v>
      </c>
      <c r="B79" s="88" t="s">
        <v>283</v>
      </c>
      <c r="C79" s="88" t="s">
        <v>302</v>
      </c>
      <c r="D79" s="88" t="s">
        <v>32</v>
      </c>
      <c r="F79" s="299">
        <v>-30.0</v>
      </c>
      <c r="G79" s="88"/>
      <c r="H79" s="88"/>
      <c r="J79" s="220">
        <f>J70+SUM(F71:F79)</f>
        <v>7367.66</v>
      </c>
    </row>
    <row r="80" ht="14.25" customHeight="1">
      <c r="A80" s="298">
        <v>45201.0</v>
      </c>
      <c r="B80" s="88" t="s">
        <v>270</v>
      </c>
      <c r="C80" s="88" t="s">
        <v>271</v>
      </c>
      <c r="D80" s="88" t="s">
        <v>10</v>
      </c>
      <c r="F80" s="299">
        <v>15.0</v>
      </c>
      <c r="G80" s="88"/>
      <c r="H80" s="88"/>
      <c r="J80" s="220"/>
    </row>
    <row r="81" ht="14.25" customHeight="1">
      <c r="A81" s="298">
        <v>45203.0</v>
      </c>
      <c r="B81" s="88" t="s">
        <v>355</v>
      </c>
      <c r="C81" s="88" t="s">
        <v>353</v>
      </c>
      <c r="D81" s="88" t="s">
        <v>40</v>
      </c>
      <c r="E81" s="297" t="s">
        <v>354</v>
      </c>
      <c r="F81" s="299">
        <v>-117.6</v>
      </c>
      <c r="G81" s="88"/>
      <c r="H81" s="88"/>
      <c r="J81" s="220"/>
    </row>
    <row r="82" ht="14.25" customHeight="1">
      <c r="A82" s="298">
        <v>45203.0</v>
      </c>
      <c r="B82" s="88" t="s">
        <v>115</v>
      </c>
      <c r="C82" s="88" t="s">
        <v>40</v>
      </c>
      <c r="D82" s="88" t="s">
        <v>40</v>
      </c>
      <c r="F82" s="299">
        <v>50.0</v>
      </c>
      <c r="G82" s="88"/>
      <c r="H82" s="88"/>
      <c r="J82" s="220"/>
    </row>
    <row r="83" ht="14.25" customHeight="1">
      <c r="A83" s="298">
        <v>45204.0</v>
      </c>
      <c r="B83" s="88" t="s">
        <v>312</v>
      </c>
      <c r="C83" s="88" t="s">
        <v>40</v>
      </c>
      <c r="D83" s="88" t="s">
        <v>40</v>
      </c>
      <c r="F83" s="299">
        <v>45.0</v>
      </c>
      <c r="G83" s="88"/>
      <c r="H83" s="88"/>
      <c r="J83" s="220"/>
    </row>
    <row r="84" ht="14.25" customHeight="1">
      <c r="A84" s="298">
        <v>45208.0</v>
      </c>
      <c r="B84" s="88" t="s">
        <v>356</v>
      </c>
      <c r="C84" s="88" t="s">
        <v>357</v>
      </c>
      <c r="D84" s="88" t="s">
        <v>11</v>
      </c>
      <c r="F84" s="299">
        <v>50.0</v>
      </c>
      <c r="G84" s="88"/>
      <c r="H84" s="88" t="s">
        <v>274</v>
      </c>
      <c r="J84" s="220"/>
    </row>
    <row r="85" ht="14.25" customHeight="1">
      <c r="A85" s="298">
        <v>45218.0</v>
      </c>
      <c r="B85" s="88" t="s">
        <v>358</v>
      </c>
      <c r="C85" s="88" t="s">
        <v>359</v>
      </c>
      <c r="D85" s="88" t="s">
        <v>11</v>
      </c>
      <c r="F85" s="299">
        <v>200.0</v>
      </c>
      <c r="G85" s="88"/>
      <c r="H85" s="88" t="s">
        <v>274</v>
      </c>
      <c r="J85" s="220"/>
    </row>
    <row r="86" ht="14.25" customHeight="1">
      <c r="A86" s="298">
        <v>45223.0</v>
      </c>
      <c r="B86" s="297" t="s">
        <v>290</v>
      </c>
      <c r="C86" s="88" t="s">
        <v>291</v>
      </c>
      <c r="D86" s="88" t="s">
        <v>23</v>
      </c>
      <c r="E86" s="297" t="s">
        <v>360</v>
      </c>
      <c r="F86" s="299">
        <v>-7.81</v>
      </c>
      <c r="G86" s="88"/>
      <c r="H86" s="88" t="s">
        <v>24</v>
      </c>
      <c r="J86" s="220"/>
    </row>
    <row r="87" ht="14.25" customHeight="1">
      <c r="A87" s="298">
        <v>45224.0</v>
      </c>
      <c r="B87" s="88" t="s">
        <v>115</v>
      </c>
      <c r="C87" s="88" t="s">
        <v>361</v>
      </c>
      <c r="D87" s="88" t="s">
        <v>40</v>
      </c>
      <c r="F87" s="299">
        <v>47.6</v>
      </c>
      <c r="G87" s="88"/>
      <c r="H87" s="88"/>
      <c r="J87" s="220"/>
      <c r="L87" s="297"/>
    </row>
    <row r="88" ht="14.25" customHeight="1">
      <c r="A88" s="298">
        <v>45226.0</v>
      </c>
      <c r="B88" s="88" t="s">
        <v>293</v>
      </c>
      <c r="C88" s="88" t="s">
        <v>271</v>
      </c>
      <c r="D88" s="88" t="s">
        <v>10</v>
      </c>
      <c r="F88" s="299">
        <v>25.0</v>
      </c>
      <c r="G88" s="88"/>
      <c r="H88" s="88"/>
      <c r="J88" s="220">
        <f>J79+SUM(F80:F88)</f>
        <v>7674.85</v>
      </c>
    </row>
    <row r="89" ht="14.25" customHeight="1">
      <c r="A89" s="298">
        <v>45231.0</v>
      </c>
      <c r="B89" s="88" t="s">
        <v>270</v>
      </c>
      <c r="C89" s="88" t="s">
        <v>271</v>
      </c>
      <c r="D89" s="88" t="s">
        <v>10</v>
      </c>
      <c r="F89" s="299">
        <v>15.0</v>
      </c>
      <c r="G89" s="88"/>
      <c r="H89" s="88"/>
      <c r="J89" s="220"/>
    </row>
    <row r="90" ht="14.25" customHeight="1">
      <c r="A90" s="298">
        <v>45236.0</v>
      </c>
      <c r="B90" s="88" t="s">
        <v>137</v>
      </c>
      <c r="C90" s="88" t="s">
        <v>362</v>
      </c>
      <c r="D90" s="88" t="s">
        <v>21</v>
      </c>
      <c r="E90" s="297" t="s">
        <v>163</v>
      </c>
      <c r="F90" s="299">
        <v>-29.15</v>
      </c>
      <c r="G90" s="88"/>
      <c r="H90" s="88"/>
      <c r="J90" s="220"/>
    </row>
    <row r="91" ht="14.25" customHeight="1">
      <c r="A91" s="298">
        <v>45236.0</v>
      </c>
      <c r="B91" s="88" t="s">
        <v>73</v>
      </c>
      <c r="C91" s="88" t="s">
        <v>362</v>
      </c>
      <c r="D91" s="88" t="s">
        <v>21</v>
      </c>
      <c r="E91" s="297" t="s">
        <v>165</v>
      </c>
      <c r="F91" s="299">
        <v>-9.7</v>
      </c>
      <c r="G91" s="88"/>
      <c r="H91" s="88"/>
      <c r="J91" s="220"/>
    </row>
    <row r="92" ht="14.25" customHeight="1">
      <c r="A92" s="298">
        <v>45236.0</v>
      </c>
      <c r="B92" s="88" t="s">
        <v>363</v>
      </c>
      <c r="C92" s="88" t="s">
        <v>364</v>
      </c>
      <c r="D92" s="88" t="s">
        <v>5</v>
      </c>
      <c r="E92" s="297" t="s">
        <v>365</v>
      </c>
      <c r="F92" s="299">
        <v>-25.0</v>
      </c>
      <c r="G92" s="88"/>
      <c r="H92" s="88" t="s">
        <v>6</v>
      </c>
      <c r="J92" s="220"/>
    </row>
    <row r="93" ht="14.25" customHeight="1">
      <c r="A93" s="298">
        <v>45250.0</v>
      </c>
      <c r="B93" s="88" t="s">
        <v>366</v>
      </c>
      <c r="C93" s="88" t="s">
        <v>367</v>
      </c>
      <c r="D93" s="88" t="s">
        <v>10</v>
      </c>
      <c r="F93" s="299">
        <v>100.0</v>
      </c>
      <c r="G93" s="88"/>
      <c r="H93" s="88"/>
      <c r="J93" s="220"/>
    </row>
    <row r="94" ht="14.25" customHeight="1">
      <c r="A94" s="298">
        <v>45258.0</v>
      </c>
      <c r="B94" s="88" t="s">
        <v>290</v>
      </c>
      <c r="C94" s="88" t="s">
        <v>291</v>
      </c>
      <c r="D94" s="88" t="s">
        <v>23</v>
      </c>
      <c r="E94" s="297" t="s">
        <v>368</v>
      </c>
      <c r="F94" s="299">
        <v>-7.81</v>
      </c>
      <c r="G94" s="88"/>
      <c r="H94" s="88" t="s">
        <v>24</v>
      </c>
      <c r="J94" s="220">
        <f>J88+SUM(F89:F94)</f>
        <v>7718.19</v>
      </c>
    </row>
    <row r="95" ht="14.25" customHeight="1">
      <c r="A95" s="298">
        <v>45261.0</v>
      </c>
      <c r="B95" s="88" t="s">
        <v>369</v>
      </c>
      <c r="C95" s="88" t="s">
        <v>370</v>
      </c>
      <c r="D95" s="88" t="s">
        <v>10</v>
      </c>
      <c r="F95" s="299">
        <v>200.0</v>
      </c>
      <c r="J95" s="220"/>
    </row>
    <row r="96" ht="14.25" customHeight="1">
      <c r="A96" s="298">
        <v>45261.0</v>
      </c>
      <c r="B96" s="88" t="s">
        <v>270</v>
      </c>
      <c r="C96" s="88" t="s">
        <v>271</v>
      </c>
      <c r="D96" s="88" t="s">
        <v>10</v>
      </c>
      <c r="F96" s="299">
        <v>15.0</v>
      </c>
      <c r="G96" s="88"/>
      <c r="H96" s="88"/>
      <c r="J96" s="220"/>
    </row>
    <row r="97" ht="14.25" customHeight="1">
      <c r="A97" s="298">
        <v>45264.0</v>
      </c>
      <c r="B97" s="88" t="s">
        <v>273</v>
      </c>
      <c r="C97" s="88" t="s">
        <v>271</v>
      </c>
      <c r="D97" s="88" t="s">
        <v>10</v>
      </c>
      <c r="F97" s="299">
        <v>50.0</v>
      </c>
      <c r="G97" s="88"/>
      <c r="H97" s="88"/>
      <c r="J97" s="220"/>
    </row>
    <row r="98" ht="14.25" customHeight="1">
      <c r="A98" s="298">
        <v>45264.0</v>
      </c>
      <c r="B98" s="88" t="s">
        <v>115</v>
      </c>
      <c r="C98" s="88" t="s">
        <v>371</v>
      </c>
      <c r="D98" s="88" t="s">
        <v>63</v>
      </c>
      <c r="F98" s="299">
        <v>170.0</v>
      </c>
      <c r="G98" s="88"/>
      <c r="H98" s="88"/>
      <c r="J98" s="220"/>
    </row>
    <row r="99" ht="14.25" customHeight="1">
      <c r="A99" s="298">
        <v>45266.0</v>
      </c>
      <c r="B99" s="88" t="s">
        <v>115</v>
      </c>
      <c r="C99" s="88" t="s">
        <v>372</v>
      </c>
      <c r="D99" s="88" t="s">
        <v>21</v>
      </c>
      <c r="E99" s="297" t="s">
        <v>168</v>
      </c>
      <c r="F99" s="299">
        <v>-37.9</v>
      </c>
      <c r="G99" s="88"/>
      <c r="H99" s="88"/>
      <c r="J99" s="220"/>
    </row>
    <row r="100" ht="14.25" customHeight="1">
      <c r="A100" s="298">
        <v>45268.0</v>
      </c>
      <c r="B100" s="88" t="s">
        <v>373</v>
      </c>
      <c r="C100" s="88" t="s">
        <v>374</v>
      </c>
      <c r="D100" s="88" t="s">
        <v>11</v>
      </c>
      <c r="F100" s="299">
        <v>50.0</v>
      </c>
      <c r="G100" s="88"/>
      <c r="H100" s="88" t="s">
        <v>375</v>
      </c>
      <c r="J100" s="220"/>
    </row>
    <row r="101" ht="14.25" customHeight="1">
      <c r="A101" s="298">
        <v>45273.0</v>
      </c>
      <c r="B101" s="88" t="s">
        <v>137</v>
      </c>
      <c r="C101" s="88" t="s">
        <v>376</v>
      </c>
      <c r="D101" s="88" t="s">
        <v>63</v>
      </c>
      <c r="E101" s="297" t="s">
        <v>171</v>
      </c>
      <c r="F101" s="299">
        <v>-7.48</v>
      </c>
      <c r="G101" s="88"/>
      <c r="H101" s="88"/>
      <c r="J101" s="220"/>
    </row>
    <row r="102" ht="14.25" customHeight="1">
      <c r="A102" s="298">
        <v>45273.0</v>
      </c>
      <c r="B102" s="88" t="s">
        <v>137</v>
      </c>
      <c r="C102" s="88" t="s">
        <v>377</v>
      </c>
      <c r="D102" s="88" t="s">
        <v>23</v>
      </c>
      <c r="E102" s="297" t="s">
        <v>179</v>
      </c>
      <c r="F102" s="299">
        <v>-14.97</v>
      </c>
      <c r="G102" s="88"/>
      <c r="H102" s="88" t="s">
        <v>25</v>
      </c>
      <c r="J102" s="220"/>
    </row>
    <row r="103" ht="14.25" customHeight="1">
      <c r="A103" s="298">
        <v>45273.0</v>
      </c>
      <c r="B103" s="88" t="s">
        <v>312</v>
      </c>
      <c r="C103" s="88" t="s">
        <v>378</v>
      </c>
      <c r="D103" s="88" t="s">
        <v>41</v>
      </c>
      <c r="E103" s="297" t="s">
        <v>184</v>
      </c>
      <c r="F103" s="299">
        <v>-108.48</v>
      </c>
      <c r="G103" s="88"/>
      <c r="H103" s="88"/>
      <c r="J103" s="220"/>
    </row>
    <row r="104" ht="14.25" customHeight="1">
      <c r="A104" s="298">
        <v>45281.0</v>
      </c>
      <c r="B104" s="88" t="s">
        <v>379</v>
      </c>
      <c r="C104" s="88" t="s">
        <v>380</v>
      </c>
      <c r="D104" s="88" t="s">
        <v>11</v>
      </c>
      <c r="F104" s="299">
        <v>10.0</v>
      </c>
      <c r="G104" s="88"/>
      <c r="H104" s="88" t="s">
        <v>375</v>
      </c>
      <c r="J104" s="220"/>
    </row>
    <row r="105" ht="14.25" customHeight="1">
      <c r="A105" s="298">
        <v>45281.0</v>
      </c>
      <c r="B105" s="88" t="s">
        <v>101</v>
      </c>
      <c r="C105" s="88" t="s">
        <v>381</v>
      </c>
      <c r="D105" s="88" t="s">
        <v>64</v>
      </c>
      <c r="E105" s="297" t="s">
        <v>187</v>
      </c>
      <c r="F105" s="299">
        <v>-36.18</v>
      </c>
      <c r="G105" s="88"/>
      <c r="H105" s="88"/>
      <c r="J105" s="220"/>
    </row>
    <row r="106" ht="14.25" customHeight="1">
      <c r="A106" s="298">
        <v>45281.0</v>
      </c>
      <c r="B106" s="88" t="s">
        <v>382</v>
      </c>
      <c r="C106" s="88" t="s">
        <v>383</v>
      </c>
      <c r="D106" s="88" t="s">
        <v>64</v>
      </c>
      <c r="E106" s="297" t="s">
        <v>215</v>
      </c>
      <c r="F106" s="299">
        <v>-9.98</v>
      </c>
      <c r="G106" s="88"/>
      <c r="H106" s="88"/>
      <c r="J106" s="220"/>
    </row>
    <row r="107" ht="14.25" customHeight="1">
      <c r="A107" s="298">
        <v>45282.0</v>
      </c>
      <c r="B107" s="297" t="s">
        <v>384</v>
      </c>
      <c r="C107" s="297" t="s">
        <v>385</v>
      </c>
      <c r="D107" s="297" t="s">
        <v>23</v>
      </c>
      <c r="E107" s="297" t="s">
        <v>386</v>
      </c>
      <c r="F107" s="220">
        <v>-125.0</v>
      </c>
      <c r="H107" s="297" t="s">
        <v>27</v>
      </c>
      <c r="J107" s="220"/>
    </row>
    <row r="108" ht="14.25" customHeight="1">
      <c r="A108" s="298">
        <v>45282.0</v>
      </c>
      <c r="B108" s="297" t="s">
        <v>387</v>
      </c>
      <c r="C108" s="297" t="s">
        <v>271</v>
      </c>
      <c r="D108" s="297" t="s">
        <v>10</v>
      </c>
      <c r="F108" s="220">
        <v>200.0</v>
      </c>
      <c r="J108" s="220"/>
    </row>
    <row r="109" ht="14.25" customHeight="1">
      <c r="A109" s="298">
        <v>45287.0</v>
      </c>
      <c r="B109" s="297" t="s">
        <v>238</v>
      </c>
      <c r="C109" s="297" t="s">
        <v>271</v>
      </c>
      <c r="D109" s="297" t="s">
        <v>10</v>
      </c>
      <c r="F109" s="220">
        <v>500.0</v>
      </c>
      <c r="J109" s="220"/>
    </row>
    <row r="110" ht="14.25" customHeight="1">
      <c r="A110" s="298">
        <v>45288.0</v>
      </c>
      <c r="B110" s="297" t="s">
        <v>290</v>
      </c>
      <c r="C110" s="297" t="s">
        <v>291</v>
      </c>
      <c r="D110" s="297" t="s">
        <v>23</v>
      </c>
      <c r="E110" s="297" t="s">
        <v>388</v>
      </c>
      <c r="F110" s="220">
        <v>-7.81</v>
      </c>
      <c r="H110" s="297" t="s">
        <v>24</v>
      </c>
      <c r="J110" s="220"/>
    </row>
    <row r="111" ht="14.25" customHeight="1">
      <c r="A111" s="298">
        <v>45288.0</v>
      </c>
      <c r="B111" s="297" t="s">
        <v>101</v>
      </c>
      <c r="C111" s="297" t="s">
        <v>389</v>
      </c>
      <c r="D111" s="297" t="s">
        <v>10</v>
      </c>
      <c r="F111" s="220">
        <v>50.0</v>
      </c>
      <c r="J111" s="220"/>
    </row>
    <row r="112" ht="14.25" customHeight="1">
      <c r="A112" s="298">
        <v>45289.0</v>
      </c>
      <c r="B112" s="297" t="s">
        <v>283</v>
      </c>
      <c r="C112" s="297" t="s">
        <v>302</v>
      </c>
      <c r="D112" s="297" t="s">
        <v>32</v>
      </c>
      <c r="F112" s="220">
        <v>-30.0</v>
      </c>
      <c r="J112" s="220">
        <f>J94+SUM(F95:F112)</f>
        <v>8585.39</v>
      </c>
    </row>
    <row r="113" ht="14.25" customHeight="1">
      <c r="A113" s="219"/>
      <c r="F113" s="220"/>
      <c r="J113" s="220"/>
    </row>
    <row r="114" ht="14.25" customHeight="1">
      <c r="A114" s="219"/>
      <c r="F114" s="220"/>
      <c r="J114" s="220"/>
    </row>
    <row r="115" ht="14.25" customHeight="1">
      <c r="A115" s="219"/>
      <c r="F115" s="220">
        <f>SUMIF(F2:F112,"&gt;0")</f>
        <v>9786.95</v>
      </c>
      <c r="J115" s="220"/>
    </row>
    <row r="116" ht="14.25" customHeight="1">
      <c r="A116" s="219"/>
      <c r="F116" s="220">
        <f>SUMIF(F2:F112,"&lt;0")</f>
        <v>-9189.33</v>
      </c>
      <c r="J116" s="220"/>
    </row>
    <row r="117" ht="14.25" customHeight="1">
      <c r="A117" s="219"/>
      <c r="F117" s="220"/>
      <c r="J117" s="220"/>
    </row>
    <row r="118" ht="14.25" customHeight="1">
      <c r="A118" s="219"/>
      <c r="F118" s="220"/>
      <c r="J118" s="220"/>
    </row>
    <row r="119" ht="14.25" customHeight="1">
      <c r="A119" s="219"/>
      <c r="F119" s="220"/>
      <c r="J119" s="220"/>
    </row>
    <row r="120" ht="14.25" customHeight="1">
      <c r="A120" s="219"/>
      <c r="F120" s="220"/>
      <c r="J120" s="220"/>
    </row>
    <row r="121" ht="14.25" customHeight="1">
      <c r="A121" s="219"/>
      <c r="F121" s="220"/>
      <c r="J121" s="220"/>
    </row>
    <row r="122" ht="14.25" customHeight="1">
      <c r="A122" s="219"/>
      <c r="F122" s="220"/>
      <c r="J122" s="220"/>
    </row>
    <row r="123" ht="14.25" customHeight="1">
      <c r="A123" s="219"/>
      <c r="F123" s="220"/>
      <c r="J123" s="220"/>
    </row>
    <row r="124" ht="14.25" customHeight="1">
      <c r="A124" s="219"/>
      <c r="F124" s="220"/>
      <c r="J124" s="220"/>
    </row>
    <row r="125" ht="14.25" customHeight="1">
      <c r="A125" s="219"/>
      <c r="F125" s="220"/>
      <c r="J125" s="220"/>
    </row>
    <row r="126" ht="14.25" customHeight="1">
      <c r="A126" s="219"/>
      <c r="F126" s="220"/>
      <c r="J126" s="220"/>
    </row>
    <row r="127" ht="14.25" customHeight="1">
      <c r="A127" s="219"/>
      <c r="F127" s="220"/>
      <c r="J127" s="220"/>
    </row>
    <row r="128" ht="14.25" customHeight="1">
      <c r="A128" s="219"/>
      <c r="F128" s="220"/>
      <c r="J128" s="220"/>
    </row>
    <row r="129" ht="14.25" customHeight="1">
      <c r="A129" s="219"/>
      <c r="F129" s="220"/>
      <c r="J129" s="220"/>
    </row>
    <row r="130" ht="14.25" customHeight="1">
      <c r="A130" s="219"/>
      <c r="F130" s="220"/>
      <c r="J130" s="220"/>
    </row>
    <row r="131" ht="14.25" customHeight="1">
      <c r="A131" s="219"/>
      <c r="F131" s="220"/>
      <c r="J131" s="220"/>
    </row>
    <row r="132" ht="14.25" customHeight="1">
      <c r="A132" s="219"/>
      <c r="F132" s="220"/>
      <c r="J132" s="220"/>
    </row>
    <row r="133" ht="14.25" customHeight="1">
      <c r="A133" s="219"/>
      <c r="F133" s="220"/>
      <c r="J133" s="220"/>
    </row>
    <row r="134" ht="14.25" customHeight="1">
      <c r="A134" s="219"/>
      <c r="F134" s="220"/>
      <c r="J134" s="220"/>
    </row>
    <row r="135" ht="14.25" customHeight="1">
      <c r="A135" s="219"/>
      <c r="F135" s="220"/>
      <c r="J135" s="220"/>
    </row>
    <row r="136" ht="14.25" customHeight="1">
      <c r="A136" s="219"/>
      <c r="F136" s="220"/>
      <c r="J136" s="220"/>
    </row>
    <row r="137" ht="14.25" customHeight="1">
      <c r="A137" s="219"/>
      <c r="F137" s="220"/>
      <c r="J137" s="220"/>
    </row>
    <row r="138" ht="14.25" customHeight="1">
      <c r="A138" s="219"/>
      <c r="F138" s="220"/>
      <c r="J138" s="220"/>
    </row>
    <row r="139" ht="14.25" customHeight="1">
      <c r="A139" s="219"/>
      <c r="F139" s="220"/>
      <c r="J139" s="220"/>
    </row>
    <row r="140" ht="14.25" customHeight="1">
      <c r="A140" s="219"/>
      <c r="F140" s="220"/>
      <c r="J140" s="220"/>
    </row>
    <row r="141" ht="14.25" customHeight="1">
      <c r="A141" s="219"/>
      <c r="F141" s="220"/>
      <c r="J141" s="220"/>
    </row>
    <row r="142" ht="14.25" customHeight="1">
      <c r="A142" s="219"/>
      <c r="F142" s="220"/>
      <c r="J142" s="220"/>
    </row>
    <row r="143" ht="14.25" customHeight="1">
      <c r="A143" s="219"/>
      <c r="F143" s="220"/>
      <c r="J143" s="220"/>
    </row>
    <row r="144" ht="14.25" customHeight="1">
      <c r="A144" s="219"/>
      <c r="F144" s="220"/>
      <c r="J144" s="220"/>
    </row>
    <row r="145" ht="14.25" customHeight="1">
      <c r="A145" s="219"/>
      <c r="F145" s="220"/>
      <c r="J145" s="220"/>
    </row>
    <row r="146" ht="14.25" customHeight="1">
      <c r="A146" s="219"/>
      <c r="F146" s="220"/>
      <c r="J146" s="220"/>
    </row>
    <row r="147" ht="14.25" customHeight="1">
      <c r="A147" s="219"/>
      <c r="F147" s="220"/>
      <c r="J147" s="220"/>
    </row>
    <row r="148" ht="14.25" customHeight="1">
      <c r="A148" s="219"/>
      <c r="F148" s="220"/>
      <c r="J148" s="220"/>
    </row>
    <row r="149" ht="14.25" customHeight="1">
      <c r="A149" s="219"/>
      <c r="F149" s="220"/>
      <c r="J149" s="220"/>
    </row>
    <row r="150" ht="14.25" customHeight="1">
      <c r="A150" s="219"/>
      <c r="F150" s="220"/>
      <c r="J150" s="220"/>
    </row>
    <row r="151" ht="14.25" customHeight="1">
      <c r="A151" s="219"/>
      <c r="F151" s="220"/>
      <c r="J151" s="220"/>
    </row>
    <row r="152" ht="14.25" customHeight="1">
      <c r="A152" s="219"/>
      <c r="F152" s="220"/>
      <c r="J152" s="220"/>
    </row>
    <row r="153" ht="14.25" customHeight="1">
      <c r="A153" s="219"/>
      <c r="F153" s="220"/>
      <c r="J153" s="220"/>
    </row>
    <row r="154" ht="14.25" customHeight="1">
      <c r="A154" s="219"/>
      <c r="F154" s="220"/>
      <c r="J154" s="220"/>
    </row>
    <row r="155" ht="14.25" customHeight="1">
      <c r="A155" s="219"/>
      <c r="F155" s="220"/>
      <c r="J155" s="220"/>
    </row>
    <row r="156" ht="14.25" customHeight="1">
      <c r="A156" s="219"/>
      <c r="F156" s="220"/>
      <c r="J156" s="220"/>
    </row>
    <row r="157" ht="14.25" customHeight="1">
      <c r="A157" s="219"/>
      <c r="F157" s="220"/>
      <c r="J157" s="220"/>
    </row>
    <row r="158" ht="14.25" customHeight="1">
      <c r="A158" s="219"/>
      <c r="F158" s="220"/>
      <c r="J158" s="220"/>
    </row>
    <row r="159" ht="14.25" customHeight="1">
      <c r="A159" s="219"/>
      <c r="F159" s="220"/>
      <c r="J159" s="220"/>
    </row>
    <row r="160" ht="14.25" customHeight="1">
      <c r="A160" s="219"/>
      <c r="F160" s="220"/>
      <c r="J160" s="220"/>
    </row>
    <row r="161" ht="14.25" customHeight="1">
      <c r="A161" s="219"/>
      <c r="F161" s="220"/>
      <c r="J161" s="220"/>
    </row>
    <row r="162" ht="14.25" customHeight="1">
      <c r="A162" s="219"/>
      <c r="F162" s="220"/>
      <c r="J162" s="220"/>
    </row>
    <row r="163" ht="14.25" customHeight="1">
      <c r="A163" s="219"/>
      <c r="F163" s="220"/>
      <c r="J163" s="220"/>
    </row>
    <row r="164" ht="14.25" customHeight="1">
      <c r="A164" s="219"/>
      <c r="F164" s="220"/>
      <c r="J164" s="220"/>
    </row>
    <row r="165" ht="14.25" customHeight="1">
      <c r="A165" s="219"/>
      <c r="F165" s="220"/>
      <c r="J165" s="220"/>
    </row>
    <row r="166" ht="14.25" customHeight="1">
      <c r="A166" s="219"/>
      <c r="F166" s="220"/>
      <c r="J166" s="220"/>
    </row>
    <row r="167" ht="14.25" customHeight="1">
      <c r="A167" s="219"/>
      <c r="F167" s="220"/>
      <c r="J167" s="220"/>
    </row>
    <row r="168" ht="14.25" customHeight="1">
      <c r="A168" s="219"/>
      <c r="F168" s="220"/>
      <c r="J168" s="220"/>
    </row>
    <row r="169" ht="14.25" customHeight="1">
      <c r="A169" s="219"/>
      <c r="F169" s="220"/>
      <c r="J169" s="220"/>
    </row>
    <row r="170" ht="14.25" customHeight="1">
      <c r="A170" s="219"/>
      <c r="F170" s="220"/>
      <c r="J170" s="220"/>
    </row>
    <row r="171" ht="14.25" customHeight="1">
      <c r="A171" s="219"/>
      <c r="F171" s="220"/>
      <c r="J171" s="220"/>
    </row>
    <row r="172" ht="14.25" customHeight="1">
      <c r="A172" s="219"/>
      <c r="F172" s="220"/>
      <c r="J172" s="220"/>
    </row>
    <row r="173" ht="14.25" customHeight="1">
      <c r="A173" s="219"/>
      <c r="F173" s="220"/>
      <c r="J173" s="220"/>
    </row>
    <row r="174" ht="14.25" customHeight="1">
      <c r="A174" s="219"/>
      <c r="F174" s="220"/>
      <c r="J174" s="220"/>
    </row>
    <row r="175" ht="14.25" customHeight="1">
      <c r="A175" s="219"/>
      <c r="F175" s="220"/>
      <c r="J175" s="220"/>
    </row>
    <row r="176" ht="14.25" customHeight="1">
      <c r="A176" s="219"/>
      <c r="F176" s="220"/>
      <c r="J176" s="220"/>
    </row>
    <row r="177" ht="14.25" customHeight="1">
      <c r="A177" s="219"/>
      <c r="F177" s="220"/>
      <c r="J177" s="220"/>
    </row>
    <row r="178" ht="14.25" customHeight="1">
      <c r="A178" s="219"/>
      <c r="F178" s="220"/>
      <c r="J178" s="220"/>
    </row>
    <row r="179" ht="14.25" customHeight="1">
      <c r="A179" s="219"/>
      <c r="F179" s="220"/>
      <c r="J179" s="220"/>
    </row>
    <row r="180" ht="14.25" customHeight="1">
      <c r="A180" s="219"/>
      <c r="F180" s="220"/>
      <c r="J180" s="220"/>
    </row>
    <row r="181" ht="14.25" customHeight="1">
      <c r="A181" s="219"/>
      <c r="F181" s="220"/>
      <c r="J181" s="220"/>
    </row>
    <row r="182" ht="14.25" customHeight="1">
      <c r="A182" s="219"/>
      <c r="F182" s="220"/>
      <c r="J182" s="220"/>
    </row>
    <row r="183" ht="14.25" customHeight="1">
      <c r="A183" s="219"/>
      <c r="F183" s="220"/>
      <c r="J183" s="220"/>
    </row>
    <row r="184" ht="14.25" customHeight="1">
      <c r="A184" s="219"/>
      <c r="F184" s="220"/>
      <c r="J184" s="220"/>
    </row>
    <row r="185" ht="14.25" customHeight="1">
      <c r="A185" s="219"/>
      <c r="F185" s="220"/>
      <c r="J185" s="220"/>
    </row>
    <row r="186" ht="14.25" customHeight="1">
      <c r="A186" s="219"/>
      <c r="F186" s="220"/>
      <c r="J186" s="220"/>
    </row>
    <row r="187" ht="14.25" customHeight="1">
      <c r="A187" s="219"/>
      <c r="F187" s="220"/>
      <c r="J187" s="220"/>
    </row>
    <row r="188" ht="14.25" customHeight="1">
      <c r="A188" s="219"/>
      <c r="F188" s="220"/>
      <c r="J188" s="220"/>
    </row>
    <row r="189" ht="14.25" customHeight="1">
      <c r="A189" s="219"/>
      <c r="F189" s="220"/>
      <c r="J189" s="220"/>
    </row>
    <row r="190" ht="14.25" customHeight="1">
      <c r="A190" s="219"/>
      <c r="F190" s="220"/>
      <c r="J190" s="220"/>
    </row>
    <row r="191" ht="14.25" customHeight="1">
      <c r="A191" s="219"/>
      <c r="F191" s="220"/>
      <c r="J191" s="220"/>
    </row>
    <row r="192" ht="14.25" customHeight="1">
      <c r="A192" s="219"/>
      <c r="F192" s="220"/>
      <c r="J192" s="220"/>
    </row>
    <row r="193" ht="14.25" customHeight="1">
      <c r="A193" s="219"/>
      <c r="F193" s="220"/>
      <c r="J193" s="220"/>
    </row>
    <row r="194" ht="14.25" customHeight="1">
      <c r="A194" s="219"/>
      <c r="F194" s="220"/>
      <c r="J194" s="220"/>
    </row>
    <row r="195" ht="14.25" customHeight="1">
      <c r="A195" s="219"/>
      <c r="F195" s="220"/>
      <c r="J195" s="220"/>
    </row>
    <row r="196" ht="14.25" customHeight="1">
      <c r="A196" s="219"/>
      <c r="F196" s="220"/>
      <c r="J196" s="220"/>
    </row>
    <row r="197" ht="14.25" customHeight="1">
      <c r="A197" s="219"/>
      <c r="F197" s="220"/>
      <c r="J197" s="220"/>
    </row>
    <row r="198" ht="14.25" customHeight="1">
      <c r="A198" s="219"/>
      <c r="F198" s="220"/>
      <c r="J198" s="220"/>
    </row>
    <row r="199" ht="14.25" customHeight="1">
      <c r="A199" s="219"/>
      <c r="F199" s="220"/>
      <c r="J199" s="220"/>
    </row>
    <row r="200" ht="14.25" customHeight="1">
      <c r="A200" s="219"/>
      <c r="F200" s="220"/>
      <c r="J200" s="220"/>
    </row>
    <row r="201" ht="14.25" customHeight="1">
      <c r="A201" s="219"/>
      <c r="F201" s="220"/>
      <c r="J201" s="220"/>
    </row>
    <row r="202" ht="14.25" customHeight="1">
      <c r="A202" s="219"/>
      <c r="F202" s="220"/>
      <c r="J202" s="220"/>
    </row>
    <row r="203" ht="14.25" customHeight="1">
      <c r="A203" s="219"/>
      <c r="F203" s="220"/>
      <c r="J203" s="220"/>
    </row>
    <row r="204" ht="14.25" customHeight="1">
      <c r="A204" s="219"/>
      <c r="F204" s="220"/>
      <c r="J204" s="220"/>
    </row>
    <row r="205" ht="14.25" customHeight="1">
      <c r="A205" s="219"/>
      <c r="F205" s="220"/>
      <c r="J205" s="220"/>
    </row>
    <row r="206" ht="14.25" customHeight="1">
      <c r="A206" s="219"/>
      <c r="F206" s="220"/>
      <c r="J206" s="220"/>
    </row>
    <row r="207" ht="14.25" customHeight="1">
      <c r="A207" s="219"/>
      <c r="F207" s="220"/>
      <c r="J207" s="220"/>
    </row>
    <row r="208" ht="14.25" customHeight="1">
      <c r="A208" s="219"/>
      <c r="F208" s="220"/>
      <c r="J208" s="220"/>
    </row>
    <row r="209" ht="14.25" customHeight="1">
      <c r="A209" s="219"/>
      <c r="F209" s="220"/>
      <c r="J209" s="220"/>
    </row>
    <row r="210" ht="14.25" customHeight="1">
      <c r="A210" s="219"/>
      <c r="F210" s="220"/>
      <c r="J210" s="220"/>
    </row>
    <row r="211" ht="14.25" customHeight="1">
      <c r="A211" s="219"/>
      <c r="F211" s="220"/>
      <c r="J211" s="220"/>
    </row>
    <row r="212" ht="14.25" customHeight="1">
      <c r="A212" s="219"/>
      <c r="F212" s="220"/>
      <c r="J212" s="220"/>
    </row>
    <row r="213" ht="14.25" customHeight="1">
      <c r="A213" s="219"/>
      <c r="F213" s="220"/>
      <c r="J213" s="220"/>
    </row>
    <row r="214" ht="14.25" customHeight="1">
      <c r="A214" s="219"/>
      <c r="F214" s="220"/>
      <c r="J214" s="220"/>
    </row>
    <row r="215" ht="14.25" customHeight="1">
      <c r="A215" s="219"/>
      <c r="F215" s="220"/>
      <c r="J215" s="220"/>
    </row>
    <row r="216" ht="14.25" customHeight="1">
      <c r="A216" s="219"/>
      <c r="F216" s="220"/>
      <c r="J216" s="220"/>
    </row>
    <row r="217" ht="14.25" customHeight="1">
      <c r="A217" s="219"/>
      <c r="F217" s="220"/>
      <c r="J217" s="220"/>
    </row>
    <row r="218" ht="14.25" customHeight="1">
      <c r="A218" s="219"/>
      <c r="F218" s="220"/>
      <c r="J218" s="220"/>
    </row>
    <row r="219" ht="14.25" customHeight="1">
      <c r="A219" s="219"/>
      <c r="F219" s="220"/>
      <c r="J219" s="220"/>
    </row>
    <row r="220" ht="14.25" customHeight="1">
      <c r="A220" s="219"/>
      <c r="F220" s="220"/>
      <c r="J220" s="220"/>
    </row>
    <row r="221" ht="14.25" customHeight="1">
      <c r="A221" s="219"/>
      <c r="F221" s="220"/>
      <c r="J221" s="220"/>
    </row>
    <row r="222" ht="14.25" customHeight="1">
      <c r="A222" s="219"/>
      <c r="F222" s="220"/>
      <c r="J222" s="220"/>
    </row>
    <row r="223" ht="14.25" customHeight="1">
      <c r="A223" s="219"/>
      <c r="F223" s="220"/>
      <c r="J223" s="220"/>
    </row>
    <row r="224" ht="14.25" customHeight="1">
      <c r="A224" s="219"/>
      <c r="F224" s="220"/>
      <c r="J224" s="220"/>
    </row>
    <row r="225" ht="14.25" customHeight="1">
      <c r="A225" s="219"/>
      <c r="F225" s="220"/>
      <c r="J225" s="220"/>
    </row>
    <row r="226" ht="14.25" customHeight="1">
      <c r="A226" s="219"/>
      <c r="F226" s="220"/>
      <c r="J226" s="220"/>
    </row>
    <row r="227" ht="14.25" customHeight="1">
      <c r="A227" s="219"/>
      <c r="F227" s="220"/>
      <c r="J227" s="220"/>
    </row>
    <row r="228" ht="14.25" customHeight="1">
      <c r="A228" s="219"/>
      <c r="F228" s="220"/>
      <c r="J228" s="220"/>
    </row>
    <row r="229" ht="14.25" customHeight="1">
      <c r="A229" s="219"/>
      <c r="F229" s="220"/>
      <c r="J229" s="220"/>
    </row>
    <row r="230" ht="14.25" customHeight="1">
      <c r="A230" s="219"/>
      <c r="F230" s="220"/>
      <c r="J230" s="220"/>
    </row>
    <row r="231" ht="14.25" customHeight="1">
      <c r="A231" s="219"/>
      <c r="F231" s="220"/>
      <c r="J231" s="220"/>
    </row>
    <row r="232" ht="14.25" customHeight="1">
      <c r="A232" s="219"/>
      <c r="F232" s="220"/>
      <c r="J232" s="220"/>
    </row>
    <row r="233" ht="14.25" customHeight="1">
      <c r="A233" s="219"/>
      <c r="F233" s="220"/>
      <c r="J233" s="220"/>
    </row>
    <row r="234" ht="14.25" customHeight="1">
      <c r="A234" s="219"/>
      <c r="F234" s="220"/>
      <c r="J234" s="220"/>
    </row>
    <row r="235" ht="14.25" customHeight="1">
      <c r="A235" s="219"/>
      <c r="F235" s="220"/>
      <c r="J235" s="220"/>
    </row>
    <row r="236" ht="14.25" customHeight="1">
      <c r="A236" s="219"/>
      <c r="F236" s="220"/>
      <c r="J236" s="220"/>
    </row>
    <row r="237" ht="14.25" customHeight="1">
      <c r="A237" s="219"/>
      <c r="F237" s="220"/>
      <c r="J237" s="220"/>
    </row>
    <row r="238" ht="14.25" customHeight="1">
      <c r="A238" s="219"/>
      <c r="F238" s="220"/>
      <c r="J238" s="220"/>
    </row>
    <row r="239" ht="14.25" customHeight="1">
      <c r="A239" s="219"/>
      <c r="F239" s="220"/>
      <c r="J239" s="220"/>
    </row>
    <row r="240" ht="14.25" customHeight="1">
      <c r="A240" s="219"/>
      <c r="F240" s="220"/>
      <c r="J240" s="220"/>
    </row>
    <row r="241" ht="14.25" customHeight="1">
      <c r="A241" s="219"/>
      <c r="F241" s="220"/>
      <c r="J241" s="220"/>
    </row>
    <row r="242" ht="14.25" customHeight="1">
      <c r="A242" s="219"/>
      <c r="F242" s="220"/>
      <c r="J242" s="220"/>
    </row>
    <row r="243" ht="14.25" customHeight="1">
      <c r="A243" s="219"/>
      <c r="F243" s="220"/>
      <c r="J243" s="220"/>
    </row>
    <row r="244" ht="14.25" customHeight="1">
      <c r="A244" s="219"/>
      <c r="F244" s="220"/>
      <c r="J244" s="220"/>
    </row>
    <row r="245" ht="14.25" customHeight="1">
      <c r="A245" s="219"/>
      <c r="F245" s="220"/>
      <c r="J245" s="220"/>
    </row>
    <row r="246" ht="14.25" customHeight="1">
      <c r="A246" s="219"/>
      <c r="F246" s="220"/>
      <c r="J246" s="220"/>
    </row>
    <row r="247" ht="14.25" customHeight="1">
      <c r="A247" s="219"/>
      <c r="F247" s="220"/>
      <c r="J247" s="220"/>
    </row>
    <row r="248" ht="14.25" customHeight="1">
      <c r="A248" s="219"/>
      <c r="F248" s="220"/>
      <c r="J248" s="220"/>
    </row>
    <row r="249" ht="14.25" customHeight="1">
      <c r="A249" s="219"/>
      <c r="F249" s="220"/>
      <c r="J249" s="220"/>
    </row>
    <row r="250" ht="14.25" customHeight="1">
      <c r="A250" s="219"/>
      <c r="F250" s="220"/>
      <c r="J250" s="220"/>
    </row>
    <row r="251" ht="14.25" customHeight="1">
      <c r="A251" s="219"/>
      <c r="F251" s="220"/>
      <c r="J251" s="220"/>
    </row>
    <row r="252" ht="14.25" customHeight="1">
      <c r="A252" s="219"/>
      <c r="F252" s="220"/>
      <c r="J252" s="220"/>
    </row>
    <row r="253" ht="14.25" customHeight="1">
      <c r="A253" s="219"/>
      <c r="F253" s="220"/>
      <c r="J253" s="220"/>
    </row>
    <row r="254" ht="14.25" customHeight="1">
      <c r="A254" s="219"/>
      <c r="F254" s="220"/>
      <c r="J254" s="220"/>
    </row>
    <row r="255" ht="14.25" customHeight="1">
      <c r="A255" s="219"/>
      <c r="F255" s="220"/>
      <c r="J255" s="220"/>
    </row>
    <row r="256" ht="14.25" customHeight="1">
      <c r="A256" s="219"/>
      <c r="F256" s="220"/>
      <c r="J256" s="220"/>
    </row>
    <row r="257" ht="14.25" customHeight="1">
      <c r="A257" s="219"/>
      <c r="F257" s="220"/>
      <c r="J257" s="220"/>
    </row>
    <row r="258" ht="14.25" customHeight="1">
      <c r="A258" s="219"/>
      <c r="F258" s="220"/>
      <c r="J258" s="220"/>
    </row>
    <row r="259" ht="14.25" customHeight="1">
      <c r="A259" s="219"/>
      <c r="F259" s="220"/>
      <c r="J259" s="220"/>
    </row>
    <row r="260" ht="14.25" customHeight="1">
      <c r="A260" s="219"/>
      <c r="F260" s="220"/>
      <c r="J260" s="220"/>
    </row>
    <row r="261" ht="14.25" customHeight="1">
      <c r="A261" s="219"/>
      <c r="F261" s="220"/>
      <c r="J261" s="220"/>
    </row>
    <row r="262" ht="14.25" customHeight="1">
      <c r="A262" s="219"/>
      <c r="F262" s="220"/>
      <c r="J262" s="220"/>
    </row>
    <row r="263" ht="14.25" customHeight="1">
      <c r="A263" s="219"/>
      <c r="F263" s="220"/>
      <c r="J263" s="220"/>
    </row>
    <row r="264" ht="14.25" customHeight="1">
      <c r="A264" s="219"/>
      <c r="F264" s="220"/>
      <c r="J264" s="220"/>
    </row>
    <row r="265" ht="14.25" customHeight="1">
      <c r="A265" s="219"/>
      <c r="F265" s="220"/>
      <c r="J265" s="220"/>
    </row>
    <row r="266" ht="14.25" customHeight="1">
      <c r="A266" s="219"/>
      <c r="F266" s="220"/>
      <c r="J266" s="220"/>
    </row>
    <row r="267" ht="14.25" customHeight="1">
      <c r="A267" s="219"/>
      <c r="F267" s="220"/>
      <c r="J267" s="220"/>
    </row>
    <row r="268" ht="14.25" customHeight="1">
      <c r="A268" s="219"/>
      <c r="F268" s="220"/>
      <c r="J268" s="220"/>
    </row>
    <row r="269" ht="14.25" customHeight="1">
      <c r="A269" s="219"/>
      <c r="F269" s="220"/>
      <c r="J269" s="220"/>
    </row>
    <row r="270" ht="14.25" customHeight="1">
      <c r="A270" s="219"/>
      <c r="F270" s="220"/>
      <c r="J270" s="220"/>
    </row>
    <row r="271" ht="14.25" customHeight="1">
      <c r="A271" s="219"/>
      <c r="F271" s="220"/>
      <c r="J271" s="220"/>
    </row>
    <row r="272" ht="14.25" customHeight="1">
      <c r="A272" s="219"/>
      <c r="F272" s="220"/>
      <c r="J272" s="220"/>
    </row>
    <row r="273" ht="14.25" customHeight="1">
      <c r="A273" s="219"/>
      <c r="F273" s="220"/>
      <c r="J273" s="220"/>
    </row>
    <row r="274" ht="14.25" customHeight="1">
      <c r="A274" s="219"/>
      <c r="F274" s="220"/>
      <c r="J274" s="220"/>
    </row>
    <row r="275" ht="14.25" customHeight="1">
      <c r="A275" s="219"/>
      <c r="F275" s="220"/>
      <c r="J275" s="220"/>
    </row>
    <row r="276" ht="14.25" customHeight="1">
      <c r="A276" s="219"/>
      <c r="F276" s="220"/>
      <c r="J276" s="220"/>
    </row>
    <row r="277" ht="14.25" customHeight="1">
      <c r="A277" s="219"/>
      <c r="F277" s="220"/>
      <c r="J277" s="220"/>
    </row>
    <row r="278" ht="14.25" customHeight="1">
      <c r="A278" s="219"/>
      <c r="F278" s="220"/>
      <c r="J278" s="220"/>
    </row>
    <row r="279" ht="14.25" customHeight="1">
      <c r="A279" s="219"/>
      <c r="F279" s="220"/>
      <c r="J279" s="220"/>
    </row>
    <row r="280" ht="14.25" customHeight="1">
      <c r="A280" s="219"/>
      <c r="F280" s="220"/>
      <c r="J280" s="220"/>
    </row>
    <row r="281" ht="14.25" customHeight="1">
      <c r="A281" s="219"/>
      <c r="F281" s="220"/>
      <c r="J281" s="220"/>
    </row>
    <row r="282" ht="14.25" customHeight="1">
      <c r="A282" s="219"/>
      <c r="F282" s="220"/>
      <c r="J282" s="220"/>
    </row>
    <row r="283" ht="14.25" customHeight="1">
      <c r="A283" s="219"/>
      <c r="F283" s="220"/>
      <c r="J283" s="220"/>
    </row>
    <row r="284" ht="14.25" customHeight="1">
      <c r="A284" s="219"/>
      <c r="F284" s="220"/>
      <c r="J284" s="220"/>
    </row>
    <row r="285" ht="14.25" customHeight="1">
      <c r="A285" s="219"/>
      <c r="F285" s="220"/>
      <c r="J285" s="220"/>
    </row>
    <row r="286" ht="14.25" customHeight="1">
      <c r="A286" s="219"/>
      <c r="F286" s="220"/>
      <c r="J286" s="220"/>
    </row>
    <row r="287" ht="14.25" customHeight="1">
      <c r="A287" s="219"/>
      <c r="F287" s="220"/>
      <c r="J287" s="220"/>
    </row>
    <row r="288" ht="14.25" customHeight="1">
      <c r="A288" s="219"/>
      <c r="F288" s="220"/>
      <c r="J288" s="220"/>
    </row>
    <row r="289" ht="14.25" customHeight="1">
      <c r="A289" s="219"/>
      <c r="F289" s="220"/>
      <c r="J289" s="220"/>
    </row>
    <row r="290" ht="14.25" customHeight="1">
      <c r="A290" s="219"/>
      <c r="F290" s="220"/>
      <c r="J290" s="220"/>
    </row>
    <row r="291" ht="14.25" customHeight="1">
      <c r="A291" s="219"/>
      <c r="F291" s="220"/>
      <c r="J291" s="220"/>
    </row>
    <row r="292" ht="14.25" customHeight="1">
      <c r="A292" s="219"/>
      <c r="F292" s="220"/>
      <c r="J292" s="220"/>
    </row>
    <row r="293" ht="14.25" customHeight="1">
      <c r="A293" s="219"/>
      <c r="F293" s="220"/>
      <c r="J293" s="220"/>
    </row>
    <row r="294" ht="14.25" customHeight="1">
      <c r="A294" s="219"/>
      <c r="F294" s="220"/>
      <c r="J294" s="220"/>
    </row>
    <row r="295" ht="14.25" customHeight="1">
      <c r="A295" s="219"/>
      <c r="F295" s="220"/>
      <c r="J295" s="220"/>
    </row>
    <row r="296" ht="14.25" customHeight="1">
      <c r="A296" s="219"/>
      <c r="F296" s="220"/>
      <c r="J296" s="220"/>
    </row>
    <row r="297" ht="14.25" customHeight="1">
      <c r="A297" s="219"/>
      <c r="F297" s="220"/>
      <c r="J297" s="220"/>
    </row>
    <row r="298" ht="14.25" customHeight="1">
      <c r="A298" s="219"/>
      <c r="F298" s="220"/>
      <c r="J298" s="220"/>
    </row>
    <row r="299" ht="14.25" customHeight="1">
      <c r="A299" s="219"/>
      <c r="F299" s="220"/>
      <c r="J299" s="220"/>
    </row>
    <row r="300" ht="14.25" customHeight="1">
      <c r="A300" s="219"/>
      <c r="F300" s="220"/>
      <c r="J300" s="220"/>
    </row>
    <row r="301" ht="14.25" customHeight="1">
      <c r="A301" s="219"/>
      <c r="F301" s="220"/>
      <c r="J301" s="220"/>
    </row>
    <row r="302" ht="14.25" customHeight="1">
      <c r="A302" s="219"/>
      <c r="F302" s="220"/>
      <c r="J302" s="220"/>
    </row>
    <row r="303" ht="14.25" customHeight="1">
      <c r="A303" s="219"/>
      <c r="F303" s="220"/>
      <c r="J303" s="220"/>
    </row>
    <row r="304" ht="14.25" customHeight="1">
      <c r="A304" s="219"/>
      <c r="F304" s="220"/>
      <c r="J304" s="220"/>
    </row>
    <row r="305" ht="14.25" customHeight="1">
      <c r="A305" s="219"/>
      <c r="F305" s="220"/>
      <c r="J305" s="220"/>
    </row>
    <row r="306" ht="14.25" customHeight="1">
      <c r="A306" s="219"/>
      <c r="F306" s="220"/>
      <c r="J306" s="220"/>
    </row>
    <row r="307" ht="14.25" customHeight="1">
      <c r="A307" s="219"/>
      <c r="F307" s="220"/>
      <c r="J307" s="220"/>
    </row>
    <row r="308" ht="14.25" customHeight="1">
      <c r="A308" s="219"/>
      <c r="F308" s="220"/>
      <c r="J308" s="220"/>
    </row>
    <row r="309" ht="14.25" customHeight="1">
      <c r="A309" s="219"/>
      <c r="F309" s="220"/>
      <c r="J309" s="220"/>
    </row>
    <row r="310" ht="14.25" customHeight="1">
      <c r="A310" s="219"/>
      <c r="F310" s="220"/>
      <c r="J310" s="220"/>
    </row>
    <row r="311" ht="14.25" customHeight="1">
      <c r="A311" s="219"/>
      <c r="F311" s="220"/>
      <c r="J311" s="220"/>
    </row>
    <row r="312" ht="14.25" customHeight="1">
      <c r="A312" s="219"/>
      <c r="F312" s="220"/>
      <c r="J312" s="220"/>
    </row>
    <row r="313" ht="14.25" customHeight="1">
      <c r="A313" s="219"/>
      <c r="F313" s="220"/>
      <c r="J313" s="220"/>
    </row>
    <row r="314" ht="14.25" customHeight="1">
      <c r="A314" s="219"/>
      <c r="F314" s="220"/>
      <c r="J314" s="220"/>
    </row>
    <row r="315" ht="14.25" customHeight="1">
      <c r="A315" s="219"/>
      <c r="F315" s="220"/>
      <c r="J315" s="220"/>
    </row>
    <row r="316" ht="14.25" customHeight="1">
      <c r="A316" s="219"/>
      <c r="F316" s="220"/>
      <c r="J316" s="220"/>
    </row>
    <row r="317" ht="14.25" customHeight="1">
      <c r="A317" s="219"/>
      <c r="F317" s="220"/>
      <c r="J317" s="220"/>
    </row>
    <row r="318" ht="14.25" customHeight="1">
      <c r="A318" s="219"/>
      <c r="F318" s="220"/>
      <c r="J318" s="220"/>
    </row>
    <row r="319" ht="14.25" customHeight="1">
      <c r="A319" s="219"/>
      <c r="F319" s="220"/>
      <c r="J319" s="220"/>
    </row>
    <row r="320" ht="14.25" customHeight="1">
      <c r="A320" s="219"/>
      <c r="F320" s="220"/>
      <c r="J320" s="220"/>
    </row>
    <row r="321" ht="14.25" customHeight="1">
      <c r="A321" s="219"/>
      <c r="F321" s="220"/>
      <c r="J321" s="220"/>
    </row>
    <row r="322" ht="14.25" customHeight="1">
      <c r="A322" s="219"/>
      <c r="F322" s="220"/>
      <c r="J322" s="220"/>
    </row>
    <row r="323" ht="14.25" customHeight="1">
      <c r="A323" s="219"/>
      <c r="F323" s="220"/>
      <c r="J323" s="220"/>
    </row>
    <row r="324" ht="14.25" customHeight="1">
      <c r="A324" s="219"/>
      <c r="F324" s="220"/>
      <c r="J324" s="220"/>
    </row>
    <row r="325" ht="14.25" customHeight="1">
      <c r="A325" s="219"/>
      <c r="F325" s="220"/>
      <c r="J325" s="220"/>
    </row>
    <row r="326" ht="14.25" customHeight="1">
      <c r="A326" s="219"/>
      <c r="F326" s="220"/>
      <c r="J326" s="220"/>
    </row>
    <row r="327" ht="14.25" customHeight="1">
      <c r="A327" s="219"/>
      <c r="F327" s="220"/>
      <c r="J327" s="220"/>
    </row>
    <row r="328" ht="14.25" customHeight="1">
      <c r="A328" s="219"/>
      <c r="F328" s="220"/>
      <c r="J328" s="220"/>
    </row>
    <row r="329" ht="14.25" customHeight="1">
      <c r="A329" s="219"/>
      <c r="F329" s="220"/>
      <c r="J329" s="220"/>
    </row>
    <row r="330" ht="14.25" customHeight="1">
      <c r="A330" s="219"/>
      <c r="F330" s="220"/>
      <c r="J330" s="220"/>
    </row>
    <row r="331" ht="14.25" customHeight="1">
      <c r="A331" s="219"/>
      <c r="F331" s="220"/>
      <c r="J331" s="220"/>
    </row>
    <row r="332" ht="14.25" customHeight="1">
      <c r="A332" s="219"/>
      <c r="F332" s="220"/>
      <c r="J332" s="220"/>
    </row>
    <row r="333" ht="14.25" customHeight="1">
      <c r="A333" s="219"/>
      <c r="F333" s="220"/>
      <c r="J333" s="220"/>
    </row>
    <row r="334" ht="14.25" customHeight="1">
      <c r="A334" s="219"/>
      <c r="F334" s="220"/>
      <c r="J334" s="220"/>
    </row>
    <row r="335" ht="14.25" customHeight="1">
      <c r="A335" s="219"/>
      <c r="F335" s="220"/>
      <c r="J335" s="220"/>
    </row>
    <row r="336" ht="14.25" customHeight="1">
      <c r="A336" s="219"/>
      <c r="F336" s="220"/>
      <c r="J336" s="220"/>
    </row>
    <row r="337" ht="14.25" customHeight="1">
      <c r="A337" s="219"/>
      <c r="F337" s="220"/>
      <c r="J337" s="220"/>
    </row>
    <row r="338" ht="14.25" customHeight="1">
      <c r="A338" s="219"/>
      <c r="F338" s="220"/>
      <c r="J338" s="220"/>
    </row>
    <row r="339" ht="14.25" customHeight="1">
      <c r="A339" s="219"/>
      <c r="F339" s="220"/>
      <c r="J339" s="220"/>
    </row>
    <row r="340" ht="14.25" customHeight="1">
      <c r="A340" s="219"/>
      <c r="F340" s="220"/>
      <c r="J340" s="220"/>
    </row>
    <row r="341" ht="14.25" customHeight="1">
      <c r="A341" s="219"/>
      <c r="F341" s="220"/>
      <c r="J341" s="220"/>
    </row>
    <row r="342" ht="14.25" customHeight="1">
      <c r="A342" s="219"/>
      <c r="F342" s="220"/>
      <c r="J342" s="220"/>
    </row>
    <row r="343" ht="14.25" customHeight="1">
      <c r="A343" s="219"/>
      <c r="F343" s="220"/>
      <c r="J343" s="220"/>
    </row>
    <row r="344" ht="14.25" customHeight="1">
      <c r="A344" s="219"/>
      <c r="F344" s="220"/>
      <c r="J344" s="220"/>
    </row>
    <row r="345" ht="14.25" customHeight="1">
      <c r="A345" s="219"/>
      <c r="F345" s="220"/>
      <c r="J345" s="220"/>
    </row>
    <row r="346" ht="14.25" customHeight="1">
      <c r="A346" s="219"/>
      <c r="F346" s="220"/>
      <c r="J346" s="220"/>
    </row>
    <row r="347" ht="14.25" customHeight="1">
      <c r="A347" s="219"/>
      <c r="F347" s="220"/>
      <c r="J347" s="220"/>
    </row>
    <row r="348" ht="14.25" customHeight="1">
      <c r="A348" s="219"/>
      <c r="F348" s="220"/>
      <c r="J348" s="220"/>
    </row>
    <row r="349" ht="14.25" customHeight="1">
      <c r="A349" s="219"/>
      <c r="F349" s="220"/>
      <c r="J349" s="220"/>
    </row>
    <row r="350" ht="14.25" customHeight="1">
      <c r="A350" s="219"/>
      <c r="F350" s="220"/>
      <c r="J350" s="220"/>
    </row>
    <row r="351" ht="14.25" customHeight="1">
      <c r="A351" s="219"/>
      <c r="F351" s="220"/>
      <c r="J351" s="220"/>
    </row>
    <row r="352" ht="14.25" customHeight="1">
      <c r="A352" s="219"/>
      <c r="F352" s="220"/>
      <c r="J352" s="220"/>
    </row>
    <row r="353" ht="14.25" customHeight="1">
      <c r="A353" s="219"/>
      <c r="F353" s="220"/>
      <c r="J353" s="220"/>
    </row>
    <row r="354" ht="14.25" customHeight="1">
      <c r="A354" s="219"/>
      <c r="F354" s="220"/>
      <c r="J354" s="220"/>
    </row>
    <row r="355" ht="14.25" customHeight="1">
      <c r="A355" s="219"/>
      <c r="F355" s="220"/>
      <c r="J355" s="220"/>
    </row>
    <row r="356" ht="14.25" customHeight="1">
      <c r="A356" s="219"/>
      <c r="F356" s="220"/>
      <c r="J356" s="220"/>
    </row>
    <row r="357" ht="14.25" customHeight="1">
      <c r="A357" s="219"/>
      <c r="F357" s="220"/>
      <c r="J357" s="220"/>
    </row>
    <row r="358" ht="14.25" customHeight="1">
      <c r="A358" s="219"/>
      <c r="F358" s="220"/>
      <c r="J358" s="220"/>
    </row>
    <row r="359" ht="14.25" customHeight="1">
      <c r="A359" s="219"/>
      <c r="F359" s="220"/>
      <c r="J359" s="220"/>
    </row>
    <row r="360" ht="14.25" customHeight="1">
      <c r="A360" s="219"/>
      <c r="F360" s="220"/>
      <c r="J360" s="220"/>
    </row>
    <row r="361" ht="14.25" customHeight="1">
      <c r="A361" s="219"/>
      <c r="F361" s="220"/>
      <c r="J361" s="220"/>
    </row>
    <row r="362" ht="14.25" customHeight="1">
      <c r="A362" s="219"/>
      <c r="F362" s="220"/>
      <c r="J362" s="220"/>
    </row>
    <row r="363" ht="14.25" customHeight="1">
      <c r="A363" s="219"/>
      <c r="F363" s="220"/>
      <c r="J363" s="220"/>
    </row>
    <row r="364" ht="14.25" customHeight="1">
      <c r="A364" s="219"/>
      <c r="F364" s="220"/>
      <c r="J364" s="220"/>
    </row>
    <row r="365" ht="14.25" customHeight="1">
      <c r="A365" s="219"/>
      <c r="F365" s="220"/>
      <c r="J365" s="220"/>
    </row>
    <row r="366" ht="14.25" customHeight="1">
      <c r="A366" s="219"/>
      <c r="F366" s="220"/>
      <c r="J366" s="220"/>
    </row>
    <row r="367" ht="14.25" customHeight="1">
      <c r="A367" s="219"/>
      <c r="F367" s="220"/>
      <c r="J367" s="220"/>
    </row>
    <row r="368" ht="14.25" customHeight="1">
      <c r="A368" s="219"/>
      <c r="F368" s="220"/>
      <c r="J368" s="220"/>
    </row>
    <row r="369" ht="14.25" customHeight="1">
      <c r="A369" s="219"/>
      <c r="F369" s="220"/>
      <c r="J369" s="220"/>
    </row>
    <row r="370" ht="14.25" customHeight="1">
      <c r="A370" s="219"/>
      <c r="F370" s="220"/>
      <c r="J370" s="220"/>
    </row>
    <row r="371" ht="14.25" customHeight="1">
      <c r="A371" s="219"/>
      <c r="F371" s="220"/>
      <c r="J371" s="220"/>
    </row>
    <row r="372" ht="14.25" customHeight="1">
      <c r="A372" s="219"/>
      <c r="F372" s="220"/>
      <c r="J372" s="220"/>
    </row>
    <row r="373" ht="14.25" customHeight="1">
      <c r="A373" s="219"/>
      <c r="F373" s="220"/>
      <c r="J373" s="220"/>
    </row>
    <row r="374" ht="14.25" customHeight="1">
      <c r="A374" s="219"/>
      <c r="F374" s="220"/>
      <c r="J374" s="220"/>
    </row>
    <row r="375" ht="14.25" customHeight="1">
      <c r="A375" s="219"/>
      <c r="F375" s="220"/>
      <c r="J375" s="220"/>
    </row>
    <row r="376" ht="14.25" customHeight="1">
      <c r="A376" s="219"/>
      <c r="F376" s="220"/>
      <c r="J376" s="220"/>
    </row>
    <row r="377" ht="14.25" customHeight="1">
      <c r="A377" s="219"/>
      <c r="F377" s="220"/>
      <c r="J377" s="220"/>
    </row>
    <row r="378" ht="14.25" customHeight="1">
      <c r="A378" s="219"/>
      <c r="F378" s="220"/>
      <c r="J378" s="220"/>
    </row>
    <row r="379" ht="14.25" customHeight="1">
      <c r="A379" s="219"/>
      <c r="F379" s="220"/>
      <c r="J379" s="220"/>
    </row>
    <row r="380" ht="14.25" customHeight="1">
      <c r="A380" s="219"/>
      <c r="F380" s="220"/>
      <c r="J380" s="220"/>
    </row>
    <row r="381" ht="14.25" customHeight="1">
      <c r="A381" s="219"/>
      <c r="F381" s="220"/>
      <c r="J381" s="220"/>
    </row>
    <row r="382" ht="14.25" customHeight="1">
      <c r="A382" s="219"/>
      <c r="F382" s="220"/>
      <c r="J382" s="220"/>
    </row>
    <row r="383" ht="14.25" customHeight="1">
      <c r="A383" s="219"/>
      <c r="F383" s="220"/>
      <c r="J383" s="220"/>
    </row>
    <row r="384" ht="14.25" customHeight="1">
      <c r="A384" s="219"/>
      <c r="F384" s="220"/>
      <c r="J384" s="220"/>
    </row>
    <row r="385" ht="14.25" customHeight="1">
      <c r="A385" s="219"/>
      <c r="F385" s="220"/>
      <c r="J385" s="220"/>
    </row>
    <row r="386" ht="14.25" customHeight="1">
      <c r="A386" s="219"/>
      <c r="F386" s="220"/>
      <c r="J386" s="220"/>
    </row>
    <row r="387" ht="14.25" customHeight="1">
      <c r="A387" s="219"/>
      <c r="F387" s="220"/>
      <c r="J387" s="220"/>
    </row>
    <row r="388" ht="14.25" customHeight="1">
      <c r="A388" s="219"/>
      <c r="F388" s="220"/>
      <c r="J388" s="220"/>
    </row>
    <row r="389" ht="14.25" customHeight="1">
      <c r="A389" s="219"/>
      <c r="F389" s="220"/>
      <c r="J389" s="220"/>
    </row>
    <row r="390" ht="14.25" customHeight="1">
      <c r="A390" s="219"/>
      <c r="F390" s="220"/>
      <c r="J390" s="220"/>
    </row>
    <row r="391" ht="14.25" customHeight="1">
      <c r="A391" s="219"/>
      <c r="F391" s="220"/>
      <c r="J391" s="220"/>
    </row>
    <row r="392" ht="14.25" customHeight="1">
      <c r="A392" s="219"/>
      <c r="F392" s="220"/>
      <c r="J392" s="220"/>
    </row>
    <row r="393" ht="14.25" customHeight="1">
      <c r="A393" s="219"/>
      <c r="F393" s="220"/>
      <c r="J393" s="220"/>
    </row>
    <row r="394" ht="14.25" customHeight="1">
      <c r="A394" s="219"/>
      <c r="F394" s="220"/>
      <c r="J394" s="220"/>
    </row>
    <row r="395" ht="14.25" customHeight="1">
      <c r="A395" s="219"/>
      <c r="F395" s="220"/>
      <c r="J395" s="220"/>
    </row>
    <row r="396" ht="14.25" customHeight="1">
      <c r="A396" s="219"/>
      <c r="F396" s="220"/>
      <c r="J396" s="220"/>
    </row>
    <row r="397" ht="14.25" customHeight="1">
      <c r="A397" s="219"/>
      <c r="F397" s="220"/>
      <c r="J397" s="220"/>
    </row>
    <row r="398" ht="14.25" customHeight="1">
      <c r="A398" s="219"/>
      <c r="F398" s="220"/>
      <c r="J398" s="220"/>
    </row>
    <row r="399" ht="14.25" customHeight="1">
      <c r="A399" s="219"/>
      <c r="F399" s="220"/>
      <c r="J399" s="220"/>
    </row>
    <row r="400" ht="14.25" customHeight="1">
      <c r="A400" s="219"/>
      <c r="F400" s="220"/>
      <c r="J400" s="220"/>
    </row>
    <row r="401" ht="14.25" customHeight="1">
      <c r="A401" s="219"/>
      <c r="F401" s="220"/>
      <c r="J401" s="220"/>
    </row>
    <row r="402" ht="14.25" customHeight="1">
      <c r="A402" s="219"/>
      <c r="F402" s="220"/>
      <c r="J402" s="220"/>
    </row>
    <row r="403" ht="14.25" customHeight="1">
      <c r="A403" s="219"/>
      <c r="F403" s="220"/>
      <c r="J403" s="220"/>
    </row>
    <row r="404" ht="14.25" customHeight="1">
      <c r="A404" s="219"/>
      <c r="F404" s="220"/>
      <c r="J404" s="220"/>
    </row>
    <row r="405" ht="14.25" customHeight="1">
      <c r="A405" s="219"/>
      <c r="F405" s="220"/>
      <c r="J405" s="220"/>
    </row>
    <row r="406" ht="14.25" customHeight="1">
      <c r="A406" s="219"/>
      <c r="F406" s="220"/>
      <c r="J406" s="220"/>
    </row>
    <row r="407" ht="14.25" customHeight="1">
      <c r="A407" s="219"/>
      <c r="F407" s="220"/>
      <c r="J407" s="220"/>
    </row>
    <row r="408" ht="14.25" customHeight="1">
      <c r="A408" s="219"/>
      <c r="F408" s="220"/>
      <c r="J408" s="220"/>
    </row>
    <row r="409" ht="14.25" customHeight="1">
      <c r="A409" s="219"/>
      <c r="F409" s="220"/>
      <c r="J409" s="220"/>
    </row>
    <row r="410" ht="14.25" customHeight="1">
      <c r="A410" s="219"/>
      <c r="F410" s="220"/>
      <c r="J410" s="220"/>
    </row>
    <row r="411" ht="14.25" customHeight="1">
      <c r="A411" s="219"/>
      <c r="F411" s="220"/>
      <c r="J411" s="220"/>
    </row>
    <row r="412" ht="14.25" customHeight="1">
      <c r="A412" s="219"/>
      <c r="F412" s="220"/>
      <c r="J412" s="220"/>
    </row>
    <row r="413" ht="14.25" customHeight="1">
      <c r="A413" s="219"/>
      <c r="F413" s="220"/>
      <c r="J413" s="220"/>
    </row>
    <row r="414" ht="14.25" customHeight="1">
      <c r="A414" s="219"/>
      <c r="F414" s="220"/>
      <c r="J414" s="220"/>
    </row>
    <row r="415" ht="14.25" customHeight="1">
      <c r="A415" s="219"/>
      <c r="F415" s="220"/>
      <c r="J415" s="220"/>
    </row>
    <row r="416" ht="14.25" customHeight="1">
      <c r="A416" s="219"/>
      <c r="F416" s="220"/>
      <c r="J416" s="220"/>
    </row>
    <row r="417" ht="14.25" customHeight="1">
      <c r="A417" s="219"/>
      <c r="F417" s="220"/>
      <c r="J417" s="220"/>
    </row>
    <row r="418" ht="14.25" customHeight="1">
      <c r="A418" s="219"/>
      <c r="F418" s="220"/>
      <c r="J418" s="220"/>
    </row>
    <row r="419" ht="14.25" customHeight="1">
      <c r="A419" s="219"/>
      <c r="F419" s="220"/>
      <c r="J419" s="220"/>
    </row>
    <row r="420" ht="14.25" customHeight="1">
      <c r="A420" s="219"/>
      <c r="F420" s="220"/>
      <c r="J420" s="220"/>
    </row>
    <row r="421" ht="14.25" customHeight="1">
      <c r="A421" s="219"/>
      <c r="F421" s="220"/>
      <c r="J421" s="220"/>
    </row>
    <row r="422" ht="14.25" customHeight="1">
      <c r="A422" s="219"/>
      <c r="F422" s="220"/>
      <c r="J422" s="220"/>
    </row>
    <row r="423" ht="14.25" customHeight="1">
      <c r="A423" s="219"/>
      <c r="F423" s="220"/>
      <c r="J423" s="220"/>
    </row>
    <row r="424" ht="14.25" customHeight="1">
      <c r="A424" s="219"/>
      <c r="F424" s="220"/>
      <c r="J424" s="220"/>
    </row>
    <row r="425" ht="14.25" customHeight="1">
      <c r="A425" s="219"/>
      <c r="F425" s="220"/>
      <c r="J425" s="220"/>
    </row>
    <row r="426" ht="14.25" customHeight="1">
      <c r="A426" s="219"/>
      <c r="F426" s="220"/>
      <c r="J426" s="220"/>
    </row>
    <row r="427" ht="14.25" customHeight="1">
      <c r="A427" s="219"/>
      <c r="F427" s="220"/>
      <c r="J427" s="220"/>
    </row>
    <row r="428" ht="14.25" customHeight="1">
      <c r="A428" s="219"/>
      <c r="F428" s="220"/>
      <c r="J428" s="220"/>
    </row>
    <row r="429" ht="14.25" customHeight="1">
      <c r="A429" s="219"/>
      <c r="F429" s="220"/>
      <c r="J429" s="220"/>
    </row>
    <row r="430" ht="14.25" customHeight="1">
      <c r="A430" s="219"/>
      <c r="F430" s="220"/>
      <c r="J430" s="220"/>
    </row>
    <row r="431" ht="14.25" customHeight="1">
      <c r="A431" s="219"/>
      <c r="F431" s="220"/>
      <c r="J431" s="220"/>
    </row>
    <row r="432" ht="14.25" customHeight="1">
      <c r="A432" s="219"/>
      <c r="F432" s="220"/>
      <c r="J432" s="220"/>
    </row>
    <row r="433" ht="14.25" customHeight="1">
      <c r="A433" s="219"/>
      <c r="F433" s="220"/>
      <c r="J433" s="220"/>
    </row>
    <row r="434" ht="14.25" customHeight="1">
      <c r="A434" s="219"/>
      <c r="F434" s="220"/>
      <c r="J434" s="220"/>
    </row>
    <row r="435" ht="14.25" customHeight="1">
      <c r="A435" s="219"/>
      <c r="F435" s="220"/>
      <c r="J435" s="220"/>
    </row>
    <row r="436" ht="14.25" customHeight="1">
      <c r="A436" s="219"/>
      <c r="F436" s="220"/>
      <c r="J436" s="220"/>
    </row>
    <row r="437" ht="14.25" customHeight="1">
      <c r="A437" s="219"/>
      <c r="F437" s="220"/>
      <c r="J437" s="220"/>
    </row>
    <row r="438" ht="14.25" customHeight="1">
      <c r="A438" s="219"/>
      <c r="F438" s="220"/>
      <c r="J438" s="220"/>
    </row>
    <row r="439" ht="14.25" customHeight="1">
      <c r="A439" s="219"/>
      <c r="F439" s="220"/>
      <c r="J439" s="220"/>
    </row>
    <row r="440" ht="14.25" customHeight="1">
      <c r="A440" s="219"/>
      <c r="F440" s="220"/>
      <c r="J440" s="220"/>
    </row>
    <row r="441" ht="14.25" customHeight="1">
      <c r="A441" s="219"/>
      <c r="F441" s="220"/>
      <c r="J441" s="220"/>
    </row>
    <row r="442" ht="14.25" customHeight="1">
      <c r="A442" s="219"/>
      <c r="F442" s="220"/>
      <c r="J442" s="220"/>
    </row>
    <row r="443" ht="14.25" customHeight="1">
      <c r="A443" s="219"/>
      <c r="F443" s="220"/>
      <c r="J443" s="220"/>
    </row>
    <row r="444" ht="14.25" customHeight="1">
      <c r="A444" s="219"/>
      <c r="F444" s="220"/>
      <c r="J444" s="220"/>
    </row>
    <row r="445" ht="14.25" customHeight="1">
      <c r="A445" s="219"/>
      <c r="F445" s="220"/>
      <c r="J445" s="220"/>
    </row>
    <row r="446" ht="14.25" customHeight="1">
      <c r="A446" s="219"/>
      <c r="F446" s="220"/>
      <c r="J446" s="220"/>
    </row>
    <row r="447" ht="14.25" customHeight="1">
      <c r="A447" s="219"/>
      <c r="F447" s="220"/>
      <c r="J447" s="220"/>
    </row>
    <row r="448" ht="14.25" customHeight="1">
      <c r="A448" s="219"/>
      <c r="F448" s="220"/>
      <c r="J448" s="220"/>
    </row>
    <row r="449" ht="14.25" customHeight="1">
      <c r="A449" s="219"/>
      <c r="F449" s="220"/>
      <c r="J449" s="220"/>
    </row>
    <row r="450" ht="14.25" customHeight="1">
      <c r="A450" s="219"/>
      <c r="F450" s="220"/>
      <c r="J450" s="220"/>
    </row>
    <row r="451" ht="14.25" customHeight="1">
      <c r="A451" s="219"/>
      <c r="F451" s="220"/>
      <c r="J451" s="220"/>
    </row>
    <row r="452" ht="14.25" customHeight="1">
      <c r="A452" s="219"/>
      <c r="F452" s="220"/>
      <c r="J452" s="220"/>
    </row>
    <row r="453" ht="14.25" customHeight="1">
      <c r="A453" s="219"/>
      <c r="F453" s="220"/>
      <c r="J453" s="220"/>
    </row>
    <row r="454" ht="14.25" customHeight="1">
      <c r="A454" s="219"/>
      <c r="F454" s="220"/>
      <c r="J454" s="220"/>
    </row>
    <row r="455" ht="14.25" customHeight="1">
      <c r="A455" s="219"/>
      <c r="F455" s="220"/>
      <c r="J455" s="220"/>
    </row>
    <row r="456" ht="14.25" customHeight="1">
      <c r="A456" s="219"/>
      <c r="F456" s="220"/>
      <c r="J456" s="220"/>
    </row>
    <row r="457" ht="14.25" customHeight="1">
      <c r="A457" s="219"/>
      <c r="F457" s="220"/>
      <c r="J457" s="220"/>
    </row>
    <row r="458" ht="14.25" customHeight="1">
      <c r="A458" s="219"/>
      <c r="F458" s="220"/>
      <c r="J458" s="220"/>
    </row>
    <row r="459" ht="14.25" customHeight="1">
      <c r="A459" s="219"/>
      <c r="F459" s="220"/>
      <c r="J459" s="220"/>
    </row>
    <row r="460" ht="14.25" customHeight="1">
      <c r="A460" s="219"/>
      <c r="F460" s="220"/>
      <c r="J460" s="220"/>
    </row>
    <row r="461" ht="14.25" customHeight="1">
      <c r="A461" s="219"/>
      <c r="F461" s="220"/>
      <c r="J461" s="220"/>
    </row>
    <row r="462" ht="14.25" customHeight="1">
      <c r="A462" s="219"/>
      <c r="F462" s="220"/>
      <c r="J462" s="220"/>
    </row>
    <row r="463" ht="14.25" customHeight="1">
      <c r="A463" s="219"/>
      <c r="F463" s="220"/>
      <c r="J463" s="220"/>
    </row>
    <row r="464" ht="14.25" customHeight="1">
      <c r="A464" s="219"/>
      <c r="F464" s="220"/>
      <c r="J464" s="220"/>
    </row>
    <row r="465" ht="14.25" customHeight="1">
      <c r="A465" s="219"/>
      <c r="F465" s="220"/>
      <c r="J465" s="220"/>
    </row>
    <row r="466" ht="14.25" customHeight="1">
      <c r="A466" s="219"/>
      <c r="F466" s="220"/>
      <c r="J466" s="220"/>
    </row>
    <row r="467" ht="14.25" customHeight="1">
      <c r="A467" s="219"/>
      <c r="F467" s="220"/>
      <c r="J467" s="220"/>
    </row>
    <row r="468" ht="14.25" customHeight="1">
      <c r="A468" s="219"/>
      <c r="F468" s="220"/>
      <c r="J468" s="220"/>
    </row>
    <row r="469" ht="14.25" customHeight="1">
      <c r="A469" s="219"/>
      <c r="F469" s="220"/>
      <c r="J469" s="220"/>
    </row>
    <row r="470" ht="14.25" customHeight="1">
      <c r="A470" s="219"/>
      <c r="F470" s="220"/>
      <c r="J470" s="220"/>
    </row>
    <row r="471" ht="14.25" customHeight="1">
      <c r="A471" s="219"/>
      <c r="F471" s="220"/>
      <c r="J471" s="220"/>
    </row>
    <row r="472" ht="14.25" customHeight="1">
      <c r="A472" s="219"/>
      <c r="F472" s="220"/>
      <c r="J472" s="220"/>
    </row>
    <row r="473" ht="14.25" customHeight="1">
      <c r="A473" s="219"/>
      <c r="F473" s="220"/>
      <c r="J473" s="220"/>
    </row>
    <row r="474" ht="14.25" customHeight="1">
      <c r="A474" s="219"/>
      <c r="F474" s="220"/>
      <c r="J474" s="220"/>
    </row>
    <row r="475" ht="14.25" customHeight="1">
      <c r="A475" s="219"/>
      <c r="F475" s="220"/>
      <c r="J475" s="220"/>
    </row>
    <row r="476" ht="14.25" customHeight="1">
      <c r="A476" s="219"/>
      <c r="F476" s="220"/>
      <c r="J476" s="220"/>
    </row>
    <row r="477" ht="14.25" customHeight="1">
      <c r="A477" s="219"/>
      <c r="F477" s="220"/>
      <c r="J477" s="220"/>
    </row>
    <row r="478" ht="14.25" customHeight="1">
      <c r="A478" s="219"/>
      <c r="F478" s="220"/>
      <c r="J478" s="220"/>
    </row>
    <row r="479" ht="14.25" customHeight="1">
      <c r="A479" s="219"/>
      <c r="F479" s="220"/>
      <c r="J479" s="220"/>
    </row>
    <row r="480" ht="14.25" customHeight="1">
      <c r="A480" s="219"/>
      <c r="F480" s="220"/>
      <c r="J480" s="220"/>
    </row>
    <row r="481" ht="14.25" customHeight="1">
      <c r="A481" s="219"/>
      <c r="F481" s="220"/>
      <c r="J481" s="220"/>
    </row>
    <row r="482" ht="14.25" customHeight="1">
      <c r="A482" s="219"/>
      <c r="F482" s="220"/>
      <c r="J482" s="220"/>
    </row>
    <row r="483" ht="14.25" customHeight="1">
      <c r="A483" s="219"/>
      <c r="F483" s="220"/>
      <c r="J483" s="220"/>
    </row>
    <row r="484" ht="14.25" customHeight="1">
      <c r="A484" s="219"/>
      <c r="F484" s="220"/>
      <c r="J484" s="220"/>
    </row>
    <row r="485" ht="14.25" customHeight="1">
      <c r="A485" s="219"/>
      <c r="F485" s="220"/>
      <c r="J485" s="220"/>
    </row>
    <row r="486" ht="14.25" customHeight="1">
      <c r="A486" s="219"/>
      <c r="F486" s="220"/>
      <c r="J486" s="220"/>
    </row>
    <row r="487" ht="14.25" customHeight="1">
      <c r="A487" s="219"/>
      <c r="F487" s="220"/>
      <c r="J487" s="220"/>
    </row>
    <row r="488" ht="14.25" customHeight="1">
      <c r="A488" s="219"/>
      <c r="F488" s="220"/>
      <c r="J488" s="220"/>
    </row>
    <row r="489" ht="14.25" customHeight="1">
      <c r="A489" s="219"/>
      <c r="F489" s="220"/>
      <c r="J489" s="220"/>
    </row>
    <row r="490" ht="14.25" customHeight="1">
      <c r="A490" s="219"/>
      <c r="F490" s="220"/>
      <c r="J490" s="220"/>
    </row>
    <row r="491" ht="14.25" customHeight="1">
      <c r="A491" s="219"/>
      <c r="F491" s="220"/>
      <c r="J491" s="220"/>
    </row>
    <row r="492" ht="14.25" customHeight="1">
      <c r="A492" s="219"/>
      <c r="F492" s="220"/>
      <c r="J492" s="220"/>
    </row>
    <row r="493" ht="14.25" customHeight="1">
      <c r="A493" s="219"/>
      <c r="F493" s="220"/>
      <c r="J493" s="220"/>
    </row>
    <row r="494" ht="14.25" customHeight="1">
      <c r="A494" s="219"/>
      <c r="F494" s="220"/>
      <c r="J494" s="220"/>
    </row>
    <row r="495" ht="14.25" customHeight="1">
      <c r="A495" s="219"/>
      <c r="F495" s="220"/>
      <c r="J495" s="220"/>
    </row>
    <row r="496" ht="14.25" customHeight="1">
      <c r="A496" s="219"/>
      <c r="F496" s="220"/>
      <c r="J496" s="220"/>
    </row>
    <row r="497" ht="14.25" customHeight="1">
      <c r="A497" s="219"/>
      <c r="F497" s="220"/>
      <c r="J497" s="220"/>
    </row>
    <row r="498" ht="14.25" customHeight="1">
      <c r="A498" s="219"/>
      <c r="F498" s="220"/>
      <c r="J498" s="220"/>
    </row>
    <row r="499" ht="14.25" customHeight="1">
      <c r="A499" s="219"/>
      <c r="F499" s="220"/>
      <c r="J499" s="220"/>
    </row>
    <row r="500" ht="14.25" customHeight="1">
      <c r="A500" s="219"/>
      <c r="F500" s="220"/>
      <c r="J500" s="220"/>
    </row>
    <row r="501" ht="14.25" customHeight="1">
      <c r="A501" s="219"/>
      <c r="F501" s="220"/>
      <c r="J501" s="220"/>
    </row>
    <row r="502" ht="14.25" customHeight="1">
      <c r="A502" s="219"/>
      <c r="F502" s="220"/>
      <c r="J502" s="220"/>
    </row>
    <row r="503" ht="14.25" customHeight="1">
      <c r="A503" s="219"/>
      <c r="F503" s="220"/>
      <c r="J503" s="220"/>
    </row>
    <row r="504" ht="14.25" customHeight="1">
      <c r="A504" s="219"/>
      <c r="F504" s="220"/>
      <c r="J504" s="220"/>
    </row>
    <row r="505" ht="14.25" customHeight="1">
      <c r="A505" s="219"/>
      <c r="F505" s="220"/>
      <c r="J505" s="220"/>
    </row>
    <row r="506" ht="14.25" customHeight="1">
      <c r="A506" s="219"/>
      <c r="F506" s="220"/>
      <c r="J506" s="220"/>
    </row>
    <row r="507" ht="14.25" customHeight="1">
      <c r="A507" s="219"/>
      <c r="F507" s="220"/>
      <c r="J507" s="220"/>
    </row>
    <row r="508" ht="14.25" customHeight="1">
      <c r="A508" s="219"/>
      <c r="F508" s="220"/>
      <c r="J508" s="220"/>
    </row>
    <row r="509" ht="14.25" customHeight="1">
      <c r="A509" s="219"/>
      <c r="F509" s="220"/>
      <c r="J509" s="220"/>
    </row>
    <row r="510" ht="14.25" customHeight="1">
      <c r="A510" s="219"/>
      <c r="F510" s="220"/>
      <c r="J510" s="220"/>
    </row>
    <row r="511" ht="14.25" customHeight="1">
      <c r="A511" s="219"/>
      <c r="F511" s="220"/>
      <c r="J511" s="220"/>
    </row>
    <row r="512" ht="14.25" customHeight="1">
      <c r="A512" s="219"/>
      <c r="F512" s="220"/>
      <c r="J512" s="220"/>
    </row>
    <row r="513" ht="14.25" customHeight="1">
      <c r="A513" s="219"/>
      <c r="F513" s="220"/>
      <c r="J513" s="220"/>
    </row>
    <row r="514" ht="14.25" customHeight="1">
      <c r="A514" s="219"/>
      <c r="F514" s="220"/>
      <c r="J514" s="220"/>
    </row>
    <row r="515" ht="14.25" customHeight="1">
      <c r="A515" s="219"/>
      <c r="F515" s="220"/>
      <c r="J515" s="220"/>
    </row>
    <row r="516" ht="14.25" customHeight="1">
      <c r="A516" s="219"/>
      <c r="F516" s="220"/>
      <c r="J516" s="220"/>
    </row>
    <row r="517" ht="14.25" customHeight="1">
      <c r="A517" s="219"/>
      <c r="F517" s="220"/>
      <c r="J517" s="220"/>
    </row>
    <row r="518" ht="14.25" customHeight="1">
      <c r="A518" s="219"/>
      <c r="F518" s="220"/>
      <c r="J518" s="220"/>
    </row>
    <row r="519" ht="14.25" customHeight="1">
      <c r="A519" s="219"/>
      <c r="F519" s="220"/>
      <c r="J519" s="220"/>
    </row>
    <row r="520" ht="14.25" customHeight="1">
      <c r="A520" s="219"/>
      <c r="F520" s="220"/>
      <c r="J520" s="220"/>
    </row>
    <row r="521" ht="14.25" customHeight="1">
      <c r="A521" s="219"/>
      <c r="F521" s="220"/>
      <c r="J521" s="220"/>
    </row>
    <row r="522" ht="14.25" customHeight="1">
      <c r="A522" s="219"/>
      <c r="F522" s="220"/>
      <c r="J522" s="220"/>
    </row>
    <row r="523" ht="14.25" customHeight="1">
      <c r="A523" s="219"/>
      <c r="F523" s="220"/>
      <c r="J523" s="220"/>
    </row>
    <row r="524" ht="14.25" customHeight="1">
      <c r="A524" s="219"/>
      <c r="F524" s="220"/>
      <c r="J524" s="220"/>
    </row>
    <row r="525" ht="14.25" customHeight="1">
      <c r="A525" s="219"/>
      <c r="F525" s="220"/>
      <c r="J525" s="220"/>
    </row>
    <row r="526" ht="14.25" customHeight="1">
      <c r="A526" s="219"/>
      <c r="F526" s="220"/>
      <c r="J526" s="220"/>
    </row>
    <row r="527" ht="14.25" customHeight="1">
      <c r="A527" s="219"/>
      <c r="F527" s="220"/>
      <c r="J527" s="220"/>
    </row>
    <row r="528" ht="14.25" customHeight="1">
      <c r="A528" s="219"/>
      <c r="F528" s="220"/>
      <c r="J528" s="220"/>
    </row>
    <row r="529" ht="14.25" customHeight="1">
      <c r="A529" s="219"/>
      <c r="F529" s="220"/>
      <c r="J529" s="220"/>
    </row>
    <row r="530" ht="14.25" customHeight="1">
      <c r="A530" s="219"/>
      <c r="F530" s="220"/>
      <c r="J530" s="220"/>
    </row>
    <row r="531" ht="14.25" customHeight="1">
      <c r="A531" s="219"/>
      <c r="F531" s="220"/>
      <c r="J531" s="220"/>
    </row>
    <row r="532" ht="14.25" customHeight="1">
      <c r="A532" s="219"/>
      <c r="F532" s="220"/>
      <c r="J532" s="220"/>
    </row>
    <row r="533" ht="14.25" customHeight="1">
      <c r="A533" s="219"/>
      <c r="F533" s="220"/>
      <c r="J533" s="220"/>
    </row>
    <row r="534" ht="14.25" customHeight="1">
      <c r="A534" s="219"/>
      <c r="F534" s="220"/>
      <c r="J534" s="220"/>
    </row>
    <row r="535" ht="14.25" customHeight="1">
      <c r="A535" s="219"/>
      <c r="F535" s="220"/>
      <c r="J535" s="220"/>
    </row>
    <row r="536" ht="14.25" customHeight="1">
      <c r="A536" s="219"/>
      <c r="F536" s="220"/>
      <c r="J536" s="220"/>
    </row>
    <row r="537" ht="14.25" customHeight="1">
      <c r="A537" s="219"/>
      <c r="F537" s="220"/>
      <c r="J537" s="220"/>
    </row>
    <row r="538" ht="14.25" customHeight="1">
      <c r="A538" s="219"/>
      <c r="F538" s="220"/>
      <c r="J538" s="220"/>
    </row>
    <row r="539" ht="14.25" customHeight="1">
      <c r="A539" s="219"/>
      <c r="F539" s="220"/>
      <c r="J539" s="220"/>
    </row>
    <row r="540" ht="14.25" customHeight="1">
      <c r="A540" s="219"/>
      <c r="F540" s="220"/>
      <c r="J540" s="220"/>
    </row>
    <row r="541" ht="14.25" customHeight="1">
      <c r="A541" s="219"/>
      <c r="F541" s="220"/>
      <c r="J541" s="220"/>
    </row>
    <row r="542" ht="14.25" customHeight="1">
      <c r="A542" s="219"/>
      <c r="F542" s="220"/>
      <c r="J542" s="220"/>
    </row>
    <row r="543" ht="14.25" customHeight="1">
      <c r="A543" s="219"/>
      <c r="F543" s="220"/>
      <c r="J543" s="220"/>
    </row>
    <row r="544" ht="14.25" customHeight="1">
      <c r="A544" s="219"/>
      <c r="F544" s="220"/>
      <c r="J544" s="220"/>
    </row>
    <row r="545" ht="14.25" customHeight="1">
      <c r="A545" s="219"/>
      <c r="F545" s="220"/>
      <c r="J545" s="220"/>
    </row>
    <row r="546" ht="14.25" customHeight="1">
      <c r="A546" s="219"/>
      <c r="F546" s="220"/>
      <c r="J546" s="220"/>
    </row>
    <row r="547" ht="14.25" customHeight="1">
      <c r="A547" s="219"/>
      <c r="F547" s="220"/>
      <c r="J547" s="220"/>
    </row>
    <row r="548" ht="14.25" customHeight="1">
      <c r="A548" s="219"/>
      <c r="F548" s="220"/>
      <c r="J548" s="220"/>
    </row>
    <row r="549" ht="14.25" customHeight="1">
      <c r="A549" s="219"/>
      <c r="F549" s="220"/>
      <c r="J549" s="220"/>
    </row>
    <row r="550" ht="14.25" customHeight="1">
      <c r="A550" s="219"/>
      <c r="F550" s="220"/>
      <c r="J550" s="220"/>
    </row>
    <row r="551" ht="14.25" customHeight="1">
      <c r="A551" s="219"/>
      <c r="F551" s="220"/>
      <c r="J551" s="220"/>
    </row>
    <row r="552" ht="14.25" customHeight="1">
      <c r="A552" s="219"/>
      <c r="F552" s="220"/>
      <c r="J552" s="220"/>
    </row>
    <row r="553" ht="14.25" customHeight="1">
      <c r="A553" s="219"/>
      <c r="F553" s="220"/>
      <c r="J553" s="220"/>
    </row>
    <row r="554" ht="14.25" customHeight="1">
      <c r="A554" s="219"/>
      <c r="F554" s="220"/>
      <c r="J554" s="220"/>
    </row>
    <row r="555" ht="14.25" customHeight="1">
      <c r="A555" s="219"/>
      <c r="F555" s="220"/>
      <c r="J555" s="220"/>
    </row>
    <row r="556" ht="14.25" customHeight="1">
      <c r="A556" s="219"/>
      <c r="F556" s="220"/>
      <c r="J556" s="220"/>
    </row>
    <row r="557" ht="14.25" customHeight="1">
      <c r="A557" s="219"/>
      <c r="F557" s="220"/>
      <c r="J557" s="220"/>
    </row>
    <row r="558" ht="14.25" customHeight="1">
      <c r="A558" s="219"/>
      <c r="F558" s="220"/>
      <c r="J558" s="220"/>
    </row>
    <row r="559" ht="14.25" customHeight="1">
      <c r="A559" s="219"/>
      <c r="F559" s="220"/>
      <c r="J559" s="220"/>
    </row>
    <row r="560" ht="14.25" customHeight="1">
      <c r="A560" s="219"/>
      <c r="F560" s="220"/>
      <c r="J560" s="220"/>
    </row>
    <row r="561" ht="14.25" customHeight="1">
      <c r="A561" s="219"/>
      <c r="F561" s="220"/>
      <c r="J561" s="220"/>
    </row>
    <row r="562" ht="14.25" customHeight="1">
      <c r="A562" s="219"/>
      <c r="F562" s="220"/>
      <c r="J562" s="220"/>
    </row>
    <row r="563" ht="14.25" customHeight="1">
      <c r="A563" s="219"/>
      <c r="F563" s="220"/>
      <c r="J563" s="220"/>
    </row>
    <row r="564" ht="14.25" customHeight="1">
      <c r="A564" s="219"/>
      <c r="F564" s="220"/>
      <c r="J564" s="220"/>
    </row>
    <row r="565" ht="14.25" customHeight="1">
      <c r="A565" s="219"/>
      <c r="F565" s="220"/>
      <c r="J565" s="220"/>
    </row>
    <row r="566" ht="14.25" customHeight="1">
      <c r="A566" s="219"/>
      <c r="F566" s="220"/>
      <c r="J566" s="220"/>
    </row>
    <row r="567" ht="14.25" customHeight="1">
      <c r="A567" s="219"/>
      <c r="F567" s="220"/>
      <c r="J567" s="220"/>
    </row>
    <row r="568" ht="14.25" customHeight="1">
      <c r="A568" s="219"/>
      <c r="F568" s="220"/>
      <c r="J568" s="220"/>
    </row>
    <row r="569" ht="14.25" customHeight="1">
      <c r="A569" s="219"/>
      <c r="F569" s="220"/>
      <c r="J569" s="220"/>
    </row>
    <row r="570" ht="14.25" customHeight="1">
      <c r="A570" s="219"/>
      <c r="F570" s="220"/>
      <c r="J570" s="220"/>
    </row>
    <row r="571" ht="14.25" customHeight="1">
      <c r="A571" s="219"/>
      <c r="F571" s="220"/>
      <c r="J571" s="220"/>
    </row>
    <row r="572" ht="14.25" customHeight="1">
      <c r="A572" s="219"/>
      <c r="F572" s="220"/>
      <c r="J572" s="220"/>
    </row>
    <row r="573" ht="14.25" customHeight="1">
      <c r="A573" s="219"/>
      <c r="F573" s="220"/>
      <c r="J573" s="220"/>
    </row>
    <row r="574" ht="14.25" customHeight="1">
      <c r="A574" s="219"/>
      <c r="F574" s="220"/>
      <c r="J574" s="220"/>
    </row>
    <row r="575" ht="14.25" customHeight="1">
      <c r="A575" s="219"/>
      <c r="F575" s="220"/>
      <c r="J575" s="220"/>
    </row>
    <row r="576" ht="14.25" customHeight="1">
      <c r="A576" s="219"/>
      <c r="F576" s="220"/>
      <c r="J576" s="220"/>
    </row>
    <row r="577" ht="14.25" customHeight="1">
      <c r="A577" s="219"/>
      <c r="F577" s="220"/>
      <c r="J577" s="220"/>
    </row>
    <row r="578" ht="14.25" customHeight="1">
      <c r="A578" s="219"/>
      <c r="F578" s="220"/>
      <c r="J578" s="220"/>
    </row>
    <row r="579" ht="14.25" customHeight="1">
      <c r="A579" s="219"/>
      <c r="F579" s="220"/>
      <c r="J579" s="220"/>
    </row>
    <row r="580" ht="14.25" customHeight="1">
      <c r="A580" s="219"/>
      <c r="F580" s="220"/>
      <c r="J580" s="220"/>
    </row>
    <row r="581" ht="14.25" customHeight="1">
      <c r="A581" s="219"/>
      <c r="F581" s="220"/>
      <c r="J581" s="220"/>
    </row>
    <row r="582" ht="14.25" customHeight="1">
      <c r="A582" s="219"/>
      <c r="F582" s="220"/>
      <c r="J582" s="220"/>
    </row>
    <row r="583" ht="14.25" customHeight="1">
      <c r="A583" s="219"/>
      <c r="F583" s="220"/>
      <c r="J583" s="220"/>
    </row>
    <row r="584" ht="14.25" customHeight="1">
      <c r="A584" s="219"/>
      <c r="F584" s="220"/>
      <c r="J584" s="220"/>
    </row>
    <row r="585" ht="14.25" customHeight="1">
      <c r="A585" s="219"/>
      <c r="F585" s="220"/>
      <c r="J585" s="220"/>
    </row>
    <row r="586" ht="14.25" customHeight="1">
      <c r="A586" s="219"/>
      <c r="F586" s="220"/>
      <c r="J586" s="220"/>
    </row>
    <row r="587" ht="14.25" customHeight="1">
      <c r="A587" s="219"/>
      <c r="F587" s="220"/>
      <c r="J587" s="220"/>
    </row>
    <row r="588" ht="14.25" customHeight="1">
      <c r="A588" s="219"/>
      <c r="F588" s="220"/>
      <c r="J588" s="220"/>
    </row>
    <row r="589" ht="14.25" customHeight="1">
      <c r="A589" s="219"/>
      <c r="F589" s="220"/>
      <c r="J589" s="220"/>
    </row>
    <row r="590" ht="14.25" customHeight="1">
      <c r="A590" s="219"/>
      <c r="F590" s="220"/>
      <c r="J590" s="220"/>
    </row>
    <row r="591" ht="14.25" customHeight="1">
      <c r="A591" s="219"/>
      <c r="F591" s="220"/>
      <c r="J591" s="220"/>
    </row>
    <row r="592" ht="14.25" customHeight="1">
      <c r="A592" s="219"/>
      <c r="F592" s="220"/>
      <c r="J592" s="220"/>
    </row>
    <row r="593" ht="14.25" customHeight="1">
      <c r="A593" s="219"/>
      <c r="F593" s="220"/>
      <c r="J593" s="220"/>
    </row>
    <row r="594" ht="14.25" customHeight="1">
      <c r="A594" s="219"/>
      <c r="F594" s="220"/>
      <c r="J594" s="220"/>
    </row>
    <row r="595" ht="14.25" customHeight="1">
      <c r="A595" s="219"/>
      <c r="F595" s="220"/>
      <c r="J595" s="220"/>
    </row>
    <row r="596" ht="14.25" customHeight="1">
      <c r="A596" s="219"/>
      <c r="F596" s="220"/>
      <c r="J596" s="220"/>
    </row>
    <row r="597" ht="14.25" customHeight="1">
      <c r="A597" s="219"/>
      <c r="F597" s="220"/>
      <c r="J597" s="220"/>
    </row>
    <row r="598" ht="14.25" customHeight="1">
      <c r="A598" s="219"/>
      <c r="F598" s="220"/>
      <c r="J598" s="220"/>
    </row>
    <row r="599" ht="14.25" customHeight="1">
      <c r="A599" s="219"/>
      <c r="F599" s="220"/>
      <c r="J599" s="220"/>
    </row>
    <row r="600" ht="14.25" customHeight="1">
      <c r="A600" s="219"/>
      <c r="F600" s="220"/>
      <c r="J600" s="220"/>
    </row>
    <row r="601" ht="14.25" customHeight="1">
      <c r="A601" s="219"/>
      <c r="F601" s="220"/>
      <c r="J601" s="220"/>
    </row>
    <row r="602" ht="14.25" customHeight="1">
      <c r="A602" s="219"/>
      <c r="F602" s="220"/>
      <c r="J602" s="220"/>
    </row>
    <row r="603" ht="14.25" customHeight="1">
      <c r="A603" s="219"/>
      <c r="F603" s="220"/>
      <c r="J603" s="220"/>
    </row>
    <row r="604" ht="14.25" customHeight="1">
      <c r="A604" s="219"/>
      <c r="F604" s="220"/>
      <c r="J604" s="220"/>
    </row>
    <row r="605" ht="14.25" customHeight="1">
      <c r="A605" s="219"/>
      <c r="F605" s="220"/>
      <c r="J605" s="220"/>
    </row>
    <row r="606" ht="14.25" customHeight="1">
      <c r="A606" s="219"/>
      <c r="F606" s="220"/>
      <c r="J606" s="220"/>
    </row>
    <row r="607" ht="14.25" customHeight="1">
      <c r="A607" s="219"/>
      <c r="F607" s="220"/>
      <c r="J607" s="220"/>
    </row>
    <row r="608" ht="14.25" customHeight="1">
      <c r="A608" s="219"/>
      <c r="F608" s="220"/>
      <c r="J608" s="220"/>
    </row>
    <row r="609" ht="14.25" customHeight="1">
      <c r="A609" s="219"/>
      <c r="F609" s="220"/>
      <c r="J609" s="220"/>
    </row>
    <row r="610" ht="14.25" customHeight="1">
      <c r="A610" s="219"/>
      <c r="F610" s="220"/>
      <c r="J610" s="220"/>
    </row>
    <row r="611" ht="14.25" customHeight="1">
      <c r="A611" s="219"/>
      <c r="F611" s="220"/>
      <c r="J611" s="220"/>
    </row>
    <row r="612" ht="14.25" customHeight="1">
      <c r="A612" s="219"/>
      <c r="F612" s="220"/>
      <c r="J612" s="220"/>
    </row>
    <row r="613" ht="14.25" customHeight="1">
      <c r="A613" s="219"/>
      <c r="F613" s="220"/>
      <c r="J613" s="220"/>
    </row>
    <row r="614" ht="14.25" customHeight="1">
      <c r="A614" s="219"/>
      <c r="F614" s="220"/>
      <c r="J614" s="220"/>
    </row>
    <row r="615" ht="14.25" customHeight="1">
      <c r="A615" s="219"/>
      <c r="F615" s="220"/>
      <c r="J615" s="220"/>
    </row>
    <row r="616" ht="14.25" customHeight="1">
      <c r="A616" s="219"/>
      <c r="F616" s="220"/>
      <c r="J616" s="220"/>
    </row>
    <row r="617" ht="14.25" customHeight="1">
      <c r="A617" s="219"/>
      <c r="F617" s="220"/>
      <c r="J617" s="220"/>
    </row>
    <row r="618" ht="14.25" customHeight="1">
      <c r="A618" s="219"/>
      <c r="F618" s="220"/>
      <c r="J618" s="220"/>
    </row>
    <row r="619" ht="14.25" customHeight="1">
      <c r="A619" s="219"/>
      <c r="F619" s="220"/>
      <c r="J619" s="220"/>
    </row>
    <row r="620" ht="14.25" customHeight="1">
      <c r="A620" s="219"/>
      <c r="F620" s="220"/>
      <c r="J620" s="220"/>
    </row>
    <row r="621" ht="14.25" customHeight="1">
      <c r="A621" s="219"/>
      <c r="F621" s="220"/>
      <c r="J621" s="220"/>
    </row>
    <row r="622" ht="14.25" customHeight="1">
      <c r="A622" s="219"/>
      <c r="F622" s="220"/>
      <c r="J622" s="220"/>
    </row>
    <row r="623" ht="14.25" customHeight="1">
      <c r="A623" s="219"/>
      <c r="F623" s="220"/>
      <c r="J623" s="220"/>
    </row>
    <row r="624" ht="14.25" customHeight="1">
      <c r="A624" s="219"/>
      <c r="F624" s="220"/>
      <c r="J624" s="220"/>
    </row>
    <row r="625" ht="14.25" customHeight="1">
      <c r="A625" s="219"/>
      <c r="F625" s="220"/>
      <c r="J625" s="220"/>
    </row>
    <row r="626" ht="14.25" customHeight="1">
      <c r="A626" s="219"/>
      <c r="F626" s="220"/>
      <c r="J626" s="220"/>
    </row>
    <row r="627" ht="14.25" customHeight="1">
      <c r="A627" s="219"/>
      <c r="F627" s="220"/>
      <c r="J627" s="220"/>
    </row>
    <row r="628" ht="14.25" customHeight="1">
      <c r="A628" s="219"/>
      <c r="F628" s="220"/>
      <c r="J628" s="220"/>
    </row>
    <row r="629" ht="14.25" customHeight="1">
      <c r="A629" s="219"/>
      <c r="F629" s="220"/>
      <c r="J629" s="220"/>
    </row>
    <row r="630" ht="14.25" customHeight="1">
      <c r="A630" s="219"/>
      <c r="F630" s="220"/>
      <c r="J630" s="220"/>
    </row>
    <row r="631" ht="14.25" customHeight="1">
      <c r="A631" s="219"/>
      <c r="F631" s="220"/>
      <c r="J631" s="220"/>
    </row>
    <row r="632" ht="14.25" customHeight="1">
      <c r="A632" s="219"/>
      <c r="F632" s="220"/>
      <c r="J632" s="220"/>
    </row>
    <row r="633" ht="14.25" customHeight="1">
      <c r="A633" s="219"/>
      <c r="F633" s="220"/>
      <c r="J633" s="220"/>
    </row>
    <row r="634" ht="14.25" customHeight="1">
      <c r="A634" s="219"/>
      <c r="F634" s="220"/>
      <c r="J634" s="220"/>
    </row>
    <row r="635" ht="14.25" customHeight="1">
      <c r="A635" s="219"/>
      <c r="F635" s="220"/>
      <c r="J635" s="220"/>
    </row>
    <row r="636" ht="14.25" customHeight="1">
      <c r="A636" s="219"/>
      <c r="F636" s="220"/>
      <c r="J636" s="220"/>
    </row>
    <row r="637" ht="14.25" customHeight="1">
      <c r="A637" s="219"/>
      <c r="F637" s="220"/>
      <c r="J637" s="220"/>
    </row>
    <row r="638" ht="14.25" customHeight="1">
      <c r="A638" s="219"/>
      <c r="F638" s="220"/>
      <c r="J638" s="220"/>
    </row>
    <row r="639" ht="14.25" customHeight="1">
      <c r="A639" s="219"/>
      <c r="F639" s="220"/>
      <c r="J639" s="220"/>
    </row>
    <row r="640" ht="14.25" customHeight="1">
      <c r="A640" s="219"/>
      <c r="F640" s="220"/>
      <c r="J640" s="220"/>
    </row>
    <row r="641" ht="14.25" customHeight="1">
      <c r="A641" s="219"/>
      <c r="F641" s="220"/>
      <c r="J641" s="220"/>
    </row>
    <row r="642" ht="14.25" customHeight="1">
      <c r="A642" s="219"/>
      <c r="F642" s="220"/>
      <c r="J642" s="220"/>
    </row>
    <row r="643" ht="14.25" customHeight="1">
      <c r="A643" s="219"/>
      <c r="F643" s="220"/>
      <c r="J643" s="220"/>
    </row>
    <row r="644" ht="14.25" customHeight="1">
      <c r="A644" s="219"/>
      <c r="F644" s="220"/>
      <c r="J644" s="220"/>
    </row>
    <row r="645" ht="14.25" customHeight="1">
      <c r="A645" s="219"/>
      <c r="F645" s="220"/>
      <c r="J645" s="220"/>
    </row>
    <row r="646" ht="14.25" customHeight="1">
      <c r="A646" s="219"/>
      <c r="F646" s="220"/>
      <c r="J646" s="220"/>
    </row>
    <row r="647" ht="14.25" customHeight="1">
      <c r="A647" s="219"/>
      <c r="F647" s="220"/>
      <c r="J647" s="220"/>
    </row>
    <row r="648" ht="14.25" customHeight="1">
      <c r="A648" s="219"/>
      <c r="F648" s="220"/>
      <c r="J648" s="220"/>
    </row>
    <row r="649" ht="14.25" customHeight="1">
      <c r="A649" s="219"/>
      <c r="F649" s="220"/>
      <c r="J649" s="220"/>
    </row>
    <row r="650" ht="14.25" customHeight="1">
      <c r="A650" s="219"/>
      <c r="F650" s="220"/>
      <c r="J650" s="220"/>
    </row>
    <row r="651" ht="14.25" customHeight="1">
      <c r="A651" s="219"/>
      <c r="F651" s="220"/>
      <c r="J651" s="220"/>
    </row>
    <row r="652" ht="14.25" customHeight="1">
      <c r="A652" s="219"/>
      <c r="F652" s="220"/>
      <c r="J652" s="220"/>
    </row>
    <row r="653" ht="14.25" customHeight="1">
      <c r="A653" s="219"/>
      <c r="F653" s="220"/>
      <c r="J653" s="220"/>
    </row>
    <row r="654" ht="14.25" customHeight="1">
      <c r="A654" s="219"/>
      <c r="F654" s="220"/>
      <c r="J654" s="220"/>
    </row>
    <row r="655" ht="14.25" customHeight="1">
      <c r="A655" s="219"/>
      <c r="F655" s="220"/>
      <c r="J655" s="220"/>
    </row>
    <row r="656" ht="14.25" customHeight="1">
      <c r="A656" s="219"/>
      <c r="F656" s="220"/>
      <c r="J656" s="220"/>
    </row>
    <row r="657" ht="14.25" customHeight="1">
      <c r="A657" s="219"/>
      <c r="F657" s="220"/>
      <c r="J657" s="220"/>
    </row>
    <row r="658" ht="14.25" customHeight="1">
      <c r="A658" s="219"/>
      <c r="F658" s="220"/>
      <c r="J658" s="220"/>
    </row>
    <row r="659" ht="14.25" customHeight="1">
      <c r="A659" s="219"/>
      <c r="F659" s="220"/>
      <c r="J659" s="220"/>
    </row>
    <row r="660" ht="14.25" customHeight="1">
      <c r="A660" s="219"/>
      <c r="F660" s="220"/>
      <c r="J660" s="220"/>
    </row>
    <row r="661" ht="14.25" customHeight="1">
      <c r="A661" s="219"/>
      <c r="F661" s="220"/>
      <c r="J661" s="220"/>
    </row>
    <row r="662" ht="14.25" customHeight="1">
      <c r="A662" s="219"/>
      <c r="F662" s="220"/>
      <c r="J662" s="220"/>
    </row>
    <row r="663" ht="14.25" customHeight="1">
      <c r="A663" s="219"/>
      <c r="F663" s="220"/>
      <c r="J663" s="220"/>
    </row>
    <row r="664" ht="14.25" customHeight="1">
      <c r="A664" s="219"/>
      <c r="F664" s="220"/>
      <c r="J664" s="220"/>
    </row>
    <row r="665" ht="14.25" customHeight="1">
      <c r="A665" s="219"/>
      <c r="F665" s="220"/>
      <c r="J665" s="220"/>
    </row>
    <row r="666" ht="14.25" customHeight="1">
      <c r="A666" s="219"/>
      <c r="F666" s="220"/>
      <c r="J666" s="220"/>
    </row>
    <row r="667" ht="14.25" customHeight="1">
      <c r="A667" s="219"/>
      <c r="F667" s="220"/>
      <c r="J667" s="220"/>
    </row>
    <row r="668" ht="14.25" customHeight="1">
      <c r="A668" s="219"/>
      <c r="F668" s="220"/>
      <c r="J668" s="220"/>
    </row>
    <row r="669" ht="14.25" customHeight="1">
      <c r="A669" s="219"/>
      <c r="F669" s="220"/>
      <c r="J669" s="220"/>
    </row>
    <row r="670" ht="14.25" customHeight="1">
      <c r="A670" s="219"/>
      <c r="F670" s="220"/>
      <c r="J670" s="220"/>
    </row>
    <row r="671" ht="14.25" customHeight="1">
      <c r="A671" s="219"/>
      <c r="F671" s="220"/>
      <c r="J671" s="220"/>
    </row>
    <row r="672" ht="14.25" customHeight="1">
      <c r="A672" s="219"/>
      <c r="F672" s="220"/>
      <c r="J672" s="220"/>
    </row>
    <row r="673" ht="14.25" customHeight="1">
      <c r="A673" s="219"/>
      <c r="F673" s="220"/>
      <c r="J673" s="220"/>
    </row>
    <row r="674" ht="14.25" customHeight="1">
      <c r="A674" s="219"/>
      <c r="F674" s="220"/>
      <c r="J674" s="220"/>
    </row>
    <row r="675" ht="14.25" customHeight="1">
      <c r="A675" s="219"/>
      <c r="F675" s="220"/>
      <c r="J675" s="220"/>
    </row>
    <row r="676" ht="14.25" customHeight="1">
      <c r="A676" s="219"/>
      <c r="F676" s="220"/>
      <c r="J676" s="220"/>
    </row>
    <row r="677" ht="14.25" customHeight="1">
      <c r="A677" s="219"/>
      <c r="F677" s="220"/>
      <c r="J677" s="220"/>
    </row>
    <row r="678" ht="14.25" customHeight="1">
      <c r="A678" s="219"/>
      <c r="F678" s="220"/>
      <c r="J678" s="220"/>
    </row>
    <row r="679" ht="14.25" customHeight="1">
      <c r="A679" s="219"/>
      <c r="F679" s="220"/>
      <c r="J679" s="220"/>
    </row>
    <row r="680" ht="14.25" customHeight="1">
      <c r="A680" s="219"/>
      <c r="F680" s="220"/>
      <c r="J680" s="220"/>
    </row>
    <row r="681" ht="14.25" customHeight="1">
      <c r="A681" s="219"/>
      <c r="F681" s="220"/>
      <c r="J681" s="220"/>
    </row>
    <row r="682" ht="14.25" customHeight="1">
      <c r="A682" s="219"/>
      <c r="F682" s="220"/>
      <c r="J682" s="220"/>
    </row>
    <row r="683" ht="14.25" customHeight="1">
      <c r="A683" s="219"/>
      <c r="F683" s="220"/>
      <c r="J683" s="220"/>
    </row>
    <row r="684" ht="14.25" customHeight="1">
      <c r="A684" s="219"/>
      <c r="F684" s="220"/>
      <c r="J684" s="220"/>
    </row>
    <row r="685" ht="14.25" customHeight="1">
      <c r="A685" s="219"/>
      <c r="F685" s="220"/>
      <c r="J685" s="220"/>
    </row>
    <row r="686" ht="14.25" customHeight="1">
      <c r="A686" s="219"/>
      <c r="F686" s="220"/>
      <c r="J686" s="220"/>
    </row>
    <row r="687" ht="14.25" customHeight="1">
      <c r="A687" s="219"/>
      <c r="F687" s="220"/>
      <c r="J687" s="220"/>
    </row>
    <row r="688" ht="14.25" customHeight="1">
      <c r="A688" s="219"/>
      <c r="F688" s="220"/>
      <c r="J688" s="220"/>
    </row>
    <row r="689" ht="14.25" customHeight="1">
      <c r="A689" s="219"/>
      <c r="F689" s="220"/>
      <c r="J689" s="220"/>
    </row>
    <row r="690" ht="14.25" customHeight="1">
      <c r="A690" s="219"/>
      <c r="F690" s="220"/>
      <c r="J690" s="220"/>
    </row>
    <row r="691" ht="14.25" customHeight="1">
      <c r="A691" s="219"/>
      <c r="F691" s="220"/>
      <c r="J691" s="220"/>
    </row>
    <row r="692" ht="14.25" customHeight="1">
      <c r="A692" s="219"/>
      <c r="F692" s="220"/>
      <c r="J692" s="220"/>
    </row>
    <row r="693" ht="14.25" customHeight="1">
      <c r="A693" s="219"/>
      <c r="F693" s="220"/>
      <c r="J693" s="220"/>
    </row>
    <row r="694" ht="14.25" customHeight="1">
      <c r="A694" s="219"/>
      <c r="F694" s="220"/>
      <c r="J694" s="220"/>
    </row>
    <row r="695" ht="14.25" customHeight="1">
      <c r="A695" s="219"/>
      <c r="F695" s="220"/>
      <c r="J695" s="220"/>
    </row>
    <row r="696" ht="14.25" customHeight="1">
      <c r="A696" s="219"/>
      <c r="F696" s="220"/>
      <c r="J696" s="220"/>
    </row>
    <row r="697" ht="14.25" customHeight="1">
      <c r="A697" s="219"/>
      <c r="F697" s="220"/>
      <c r="J697" s="220"/>
    </row>
    <row r="698" ht="14.25" customHeight="1">
      <c r="A698" s="219"/>
      <c r="F698" s="220"/>
      <c r="J698" s="220"/>
    </row>
    <row r="699" ht="14.25" customHeight="1">
      <c r="A699" s="219"/>
      <c r="F699" s="220"/>
      <c r="J699" s="220"/>
    </row>
    <row r="700" ht="14.25" customHeight="1">
      <c r="A700" s="219"/>
      <c r="F700" s="220"/>
      <c r="J700" s="220"/>
    </row>
    <row r="701" ht="14.25" customHeight="1">
      <c r="A701" s="219"/>
      <c r="F701" s="220"/>
      <c r="J701" s="220"/>
    </row>
    <row r="702" ht="14.25" customHeight="1">
      <c r="A702" s="219"/>
      <c r="F702" s="220"/>
      <c r="J702" s="220"/>
    </row>
    <row r="703" ht="14.25" customHeight="1">
      <c r="A703" s="219"/>
      <c r="F703" s="220"/>
      <c r="J703" s="220"/>
    </row>
    <row r="704" ht="14.25" customHeight="1">
      <c r="A704" s="219"/>
      <c r="F704" s="220"/>
      <c r="J704" s="220"/>
    </row>
    <row r="705" ht="14.25" customHeight="1">
      <c r="A705" s="219"/>
      <c r="F705" s="220"/>
      <c r="J705" s="220"/>
    </row>
    <row r="706" ht="14.25" customHeight="1">
      <c r="A706" s="219"/>
      <c r="F706" s="220"/>
      <c r="J706" s="220"/>
    </row>
    <row r="707" ht="14.25" customHeight="1">
      <c r="A707" s="219"/>
      <c r="F707" s="220"/>
      <c r="J707" s="220"/>
    </row>
    <row r="708" ht="14.25" customHeight="1">
      <c r="A708" s="219"/>
      <c r="F708" s="220"/>
      <c r="J708" s="220"/>
    </row>
    <row r="709" ht="14.25" customHeight="1">
      <c r="A709" s="219"/>
      <c r="F709" s="220"/>
      <c r="J709" s="220"/>
    </row>
    <row r="710" ht="14.25" customHeight="1">
      <c r="A710" s="219"/>
      <c r="F710" s="220"/>
      <c r="J710" s="220"/>
    </row>
    <row r="711" ht="14.25" customHeight="1">
      <c r="A711" s="219"/>
      <c r="F711" s="220"/>
      <c r="J711" s="220"/>
    </row>
    <row r="712" ht="14.25" customHeight="1">
      <c r="A712" s="219"/>
      <c r="F712" s="220"/>
      <c r="J712" s="220"/>
    </row>
    <row r="713" ht="14.25" customHeight="1">
      <c r="A713" s="219"/>
      <c r="F713" s="220"/>
      <c r="J713" s="220"/>
    </row>
    <row r="714" ht="14.25" customHeight="1">
      <c r="A714" s="219"/>
      <c r="F714" s="220"/>
      <c r="J714" s="220"/>
    </row>
    <row r="715" ht="14.25" customHeight="1">
      <c r="A715" s="219"/>
      <c r="F715" s="220"/>
      <c r="J715" s="220"/>
    </row>
    <row r="716" ht="14.25" customHeight="1">
      <c r="A716" s="219"/>
      <c r="F716" s="220"/>
      <c r="J716" s="220"/>
    </row>
    <row r="717" ht="14.25" customHeight="1">
      <c r="A717" s="219"/>
      <c r="F717" s="220"/>
      <c r="J717" s="220"/>
    </row>
    <row r="718" ht="14.25" customHeight="1">
      <c r="A718" s="219"/>
      <c r="F718" s="220"/>
      <c r="J718" s="220"/>
    </row>
    <row r="719" ht="14.25" customHeight="1">
      <c r="A719" s="219"/>
      <c r="F719" s="220"/>
      <c r="J719" s="220"/>
    </row>
    <row r="720" ht="14.25" customHeight="1">
      <c r="A720" s="219"/>
      <c r="F720" s="220"/>
      <c r="J720" s="220"/>
    </row>
    <row r="721" ht="14.25" customHeight="1">
      <c r="A721" s="219"/>
      <c r="F721" s="220"/>
      <c r="J721" s="220"/>
    </row>
    <row r="722" ht="14.25" customHeight="1">
      <c r="A722" s="219"/>
      <c r="F722" s="220"/>
      <c r="J722" s="220"/>
    </row>
    <row r="723" ht="14.25" customHeight="1">
      <c r="A723" s="219"/>
      <c r="F723" s="220"/>
      <c r="J723" s="220"/>
    </row>
    <row r="724" ht="14.25" customHeight="1">
      <c r="A724" s="219"/>
      <c r="F724" s="220"/>
      <c r="J724" s="220"/>
    </row>
    <row r="725" ht="14.25" customHeight="1">
      <c r="A725" s="219"/>
      <c r="F725" s="220"/>
      <c r="J725" s="220"/>
    </row>
    <row r="726" ht="14.25" customHeight="1">
      <c r="A726" s="219"/>
      <c r="F726" s="220"/>
      <c r="J726" s="220"/>
    </row>
    <row r="727" ht="14.25" customHeight="1">
      <c r="A727" s="219"/>
      <c r="F727" s="220"/>
      <c r="J727" s="220"/>
    </row>
    <row r="728" ht="14.25" customHeight="1">
      <c r="A728" s="219"/>
      <c r="F728" s="220"/>
      <c r="J728" s="220"/>
    </row>
    <row r="729" ht="14.25" customHeight="1">
      <c r="A729" s="219"/>
      <c r="F729" s="220"/>
      <c r="J729" s="220"/>
    </row>
    <row r="730" ht="14.25" customHeight="1">
      <c r="A730" s="219"/>
      <c r="F730" s="220"/>
      <c r="J730" s="220"/>
    </row>
    <row r="731" ht="14.25" customHeight="1">
      <c r="A731" s="219"/>
      <c r="F731" s="220"/>
      <c r="J731" s="220"/>
    </row>
    <row r="732" ht="14.25" customHeight="1">
      <c r="A732" s="219"/>
      <c r="F732" s="220"/>
      <c r="J732" s="220"/>
    </row>
    <row r="733" ht="14.25" customHeight="1">
      <c r="A733" s="219"/>
      <c r="F733" s="220"/>
      <c r="J733" s="220"/>
    </row>
    <row r="734" ht="14.25" customHeight="1">
      <c r="A734" s="219"/>
      <c r="F734" s="220"/>
      <c r="J734" s="220"/>
    </row>
    <row r="735" ht="14.25" customHeight="1">
      <c r="A735" s="219"/>
      <c r="F735" s="220"/>
      <c r="J735" s="220"/>
    </row>
    <row r="736" ht="14.25" customHeight="1">
      <c r="A736" s="219"/>
      <c r="F736" s="220"/>
      <c r="J736" s="220"/>
    </row>
    <row r="737" ht="14.25" customHeight="1">
      <c r="A737" s="219"/>
      <c r="F737" s="220"/>
      <c r="J737" s="220"/>
    </row>
    <row r="738" ht="14.25" customHeight="1">
      <c r="A738" s="219"/>
      <c r="F738" s="220"/>
      <c r="J738" s="220"/>
    </row>
    <row r="739" ht="14.25" customHeight="1">
      <c r="A739" s="219"/>
      <c r="F739" s="220"/>
      <c r="J739" s="220"/>
    </row>
    <row r="740" ht="14.25" customHeight="1">
      <c r="A740" s="219"/>
      <c r="F740" s="220"/>
      <c r="J740" s="220"/>
    </row>
    <row r="741" ht="14.25" customHeight="1">
      <c r="A741" s="219"/>
      <c r="F741" s="220"/>
      <c r="J741" s="220"/>
    </row>
    <row r="742" ht="14.25" customHeight="1">
      <c r="A742" s="219"/>
      <c r="F742" s="220"/>
      <c r="J742" s="220"/>
    </row>
    <row r="743" ht="14.25" customHeight="1">
      <c r="A743" s="219"/>
      <c r="F743" s="220"/>
      <c r="J743" s="220"/>
    </row>
    <row r="744" ht="14.25" customHeight="1">
      <c r="A744" s="219"/>
      <c r="F744" s="220"/>
      <c r="J744" s="220"/>
    </row>
    <row r="745" ht="14.25" customHeight="1">
      <c r="A745" s="219"/>
      <c r="F745" s="220"/>
      <c r="J745" s="220"/>
    </row>
    <row r="746" ht="14.25" customHeight="1">
      <c r="A746" s="219"/>
      <c r="F746" s="220"/>
      <c r="J746" s="220"/>
    </row>
    <row r="747" ht="14.25" customHeight="1">
      <c r="A747" s="219"/>
      <c r="F747" s="220"/>
      <c r="J747" s="220"/>
    </row>
    <row r="748" ht="14.25" customHeight="1">
      <c r="A748" s="219"/>
      <c r="F748" s="220"/>
      <c r="J748" s="220"/>
    </row>
    <row r="749" ht="14.25" customHeight="1">
      <c r="A749" s="219"/>
      <c r="F749" s="220"/>
      <c r="J749" s="220"/>
    </row>
    <row r="750" ht="14.25" customHeight="1">
      <c r="A750" s="219"/>
      <c r="F750" s="220"/>
      <c r="J750" s="220"/>
    </row>
    <row r="751" ht="14.25" customHeight="1">
      <c r="A751" s="219"/>
      <c r="F751" s="220"/>
      <c r="J751" s="220"/>
    </row>
    <row r="752" ht="14.25" customHeight="1">
      <c r="A752" s="219"/>
      <c r="F752" s="220"/>
      <c r="J752" s="220"/>
    </row>
    <row r="753" ht="14.25" customHeight="1">
      <c r="A753" s="219"/>
      <c r="F753" s="220"/>
      <c r="J753" s="220"/>
    </row>
    <row r="754" ht="14.25" customHeight="1">
      <c r="A754" s="219"/>
      <c r="F754" s="220"/>
      <c r="J754" s="220"/>
    </row>
    <row r="755" ht="14.25" customHeight="1">
      <c r="A755" s="219"/>
      <c r="F755" s="220"/>
      <c r="J755" s="220"/>
    </row>
    <row r="756" ht="14.25" customHeight="1">
      <c r="A756" s="219"/>
      <c r="F756" s="220"/>
      <c r="J756" s="220"/>
    </row>
    <row r="757" ht="14.25" customHeight="1">
      <c r="A757" s="219"/>
      <c r="F757" s="220"/>
      <c r="J757" s="220"/>
    </row>
    <row r="758" ht="14.25" customHeight="1">
      <c r="A758" s="219"/>
      <c r="F758" s="220"/>
      <c r="J758" s="220"/>
    </row>
    <row r="759" ht="14.25" customHeight="1">
      <c r="A759" s="219"/>
      <c r="F759" s="220"/>
      <c r="J759" s="220"/>
    </row>
    <row r="760" ht="14.25" customHeight="1">
      <c r="A760" s="219"/>
      <c r="F760" s="220"/>
      <c r="J760" s="220"/>
    </row>
    <row r="761" ht="14.25" customHeight="1">
      <c r="A761" s="219"/>
      <c r="F761" s="220"/>
      <c r="J761" s="220"/>
    </row>
    <row r="762" ht="14.25" customHeight="1">
      <c r="A762" s="219"/>
      <c r="F762" s="220"/>
      <c r="J762" s="220"/>
    </row>
    <row r="763" ht="14.25" customHeight="1">
      <c r="A763" s="219"/>
      <c r="F763" s="220"/>
      <c r="J763" s="220"/>
    </row>
    <row r="764" ht="14.25" customHeight="1">
      <c r="A764" s="219"/>
      <c r="F764" s="220"/>
      <c r="J764" s="220"/>
    </row>
    <row r="765" ht="14.25" customHeight="1">
      <c r="A765" s="219"/>
      <c r="F765" s="220"/>
      <c r="J765" s="220"/>
    </row>
    <row r="766" ht="14.25" customHeight="1">
      <c r="A766" s="219"/>
      <c r="F766" s="220"/>
      <c r="J766" s="220"/>
    </row>
    <row r="767" ht="14.25" customHeight="1">
      <c r="A767" s="219"/>
      <c r="F767" s="220"/>
      <c r="J767" s="220"/>
    </row>
    <row r="768" ht="14.25" customHeight="1">
      <c r="A768" s="219"/>
      <c r="F768" s="220"/>
      <c r="J768" s="220"/>
    </row>
    <row r="769" ht="14.25" customHeight="1">
      <c r="A769" s="219"/>
      <c r="F769" s="220"/>
      <c r="J769" s="220"/>
    </row>
    <row r="770" ht="14.25" customHeight="1">
      <c r="A770" s="219"/>
      <c r="F770" s="220"/>
      <c r="J770" s="220"/>
    </row>
    <row r="771" ht="14.25" customHeight="1">
      <c r="A771" s="219"/>
      <c r="F771" s="220"/>
      <c r="J771" s="220"/>
    </row>
    <row r="772" ht="14.25" customHeight="1">
      <c r="A772" s="219"/>
      <c r="F772" s="220"/>
      <c r="J772" s="220"/>
    </row>
    <row r="773" ht="14.25" customHeight="1">
      <c r="A773" s="219"/>
      <c r="F773" s="220"/>
      <c r="J773" s="220"/>
    </row>
    <row r="774" ht="14.25" customHeight="1">
      <c r="A774" s="219"/>
      <c r="F774" s="220"/>
      <c r="J774" s="220"/>
    </row>
    <row r="775" ht="14.25" customHeight="1">
      <c r="A775" s="219"/>
      <c r="F775" s="220"/>
      <c r="J775" s="220"/>
    </row>
    <row r="776" ht="14.25" customHeight="1">
      <c r="A776" s="219"/>
      <c r="F776" s="220"/>
      <c r="J776" s="220"/>
    </row>
    <row r="777" ht="14.25" customHeight="1">
      <c r="A777" s="219"/>
      <c r="F777" s="220"/>
      <c r="J777" s="220"/>
    </row>
    <row r="778" ht="14.25" customHeight="1">
      <c r="A778" s="219"/>
      <c r="F778" s="220"/>
      <c r="J778" s="220"/>
    </row>
    <row r="779" ht="14.25" customHeight="1">
      <c r="A779" s="219"/>
      <c r="F779" s="220"/>
      <c r="J779" s="220"/>
    </row>
    <row r="780" ht="14.25" customHeight="1">
      <c r="A780" s="219"/>
      <c r="F780" s="220"/>
      <c r="J780" s="220"/>
    </row>
    <row r="781" ht="14.25" customHeight="1">
      <c r="A781" s="219"/>
      <c r="F781" s="220"/>
      <c r="J781" s="220"/>
    </row>
    <row r="782" ht="14.25" customHeight="1">
      <c r="A782" s="219"/>
      <c r="F782" s="220"/>
      <c r="J782" s="220"/>
    </row>
    <row r="783" ht="14.25" customHeight="1">
      <c r="A783" s="219"/>
      <c r="F783" s="220"/>
      <c r="J783" s="220"/>
    </row>
    <row r="784" ht="14.25" customHeight="1">
      <c r="A784" s="219"/>
      <c r="F784" s="220"/>
      <c r="J784" s="220"/>
    </row>
    <row r="785" ht="14.25" customHeight="1">
      <c r="A785" s="219"/>
      <c r="F785" s="220"/>
      <c r="J785" s="220"/>
    </row>
    <row r="786" ht="14.25" customHeight="1">
      <c r="A786" s="219"/>
      <c r="F786" s="220"/>
      <c r="J786" s="220"/>
    </row>
    <row r="787" ht="14.25" customHeight="1">
      <c r="A787" s="219"/>
      <c r="F787" s="220"/>
      <c r="J787" s="220"/>
    </row>
    <row r="788" ht="14.25" customHeight="1">
      <c r="A788" s="219"/>
      <c r="F788" s="220"/>
      <c r="J788" s="220"/>
    </row>
    <row r="789" ht="14.25" customHeight="1">
      <c r="A789" s="219"/>
      <c r="F789" s="220"/>
      <c r="J789" s="220"/>
    </row>
    <row r="790" ht="14.25" customHeight="1">
      <c r="A790" s="219"/>
      <c r="F790" s="220"/>
      <c r="J790" s="220"/>
    </row>
    <row r="791" ht="14.25" customHeight="1">
      <c r="A791" s="219"/>
      <c r="F791" s="220"/>
      <c r="J791" s="220"/>
    </row>
    <row r="792" ht="14.25" customHeight="1">
      <c r="A792" s="219"/>
      <c r="F792" s="220"/>
      <c r="J792" s="220"/>
    </row>
    <row r="793" ht="14.25" customHeight="1">
      <c r="A793" s="219"/>
      <c r="F793" s="220"/>
      <c r="J793" s="220"/>
    </row>
    <row r="794" ht="14.25" customHeight="1">
      <c r="A794" s="219"/>
      <c r="F794" s="220"/>
      <c r="J794" s="220"/>
    </row>
    <row r="795" ht="14.25" customHeight="1">
      <c r="A795" s="219"/>
      <c r="F795" s="220"/>
      <c r="J795" s="220"/>
    </row>
    <row r="796" ht="14.25" customHeight="1">
      <c r="A796" s="219"/>
      <c r="F796" s="220"/>
      <c r="J796" s="220"/>
    </row>
    <row r="797" ht="14.25" customHeight="1">
      <c r="A797" s="219"/>
      <c r="F797" s="220"/>
      <c r="J797" s="220"/>
    </row>
    <row r="798" ht="14.25" customHeight="1">
      <c r="A798" s="219"/>
      <c r="F798" s="220"/>
      <c r="J798" s="220"/>
    </row>
    <row r="799" ht="14.25" customHeight="1">
      <c r="A799" s="219"/>
      <c r="F799" s="220"/>
      <c r="J799" s="220"/>
    </row>
    <row r="800" ht="14.25" customHeight="1">
      <c r="A800" s="219"/>
      <c r="F800" s="220"/>
      <c r="J800" s="220"/>
    </row>
    <row r="801" ht="14.25" customHeight="1">
      <c r="A801" s="219"/>
      <c r="F801" s="220"/>
      <c r="J801" s="220"/>
    </row>
    <row r="802" ht="14.25" customHeight="1">
      <c r="A802" s="219"/>
      <c r="F802" s="220"/>
      <c r="J802" s="220"/>
    </row>
    <row r="803" ht="14.25" customHeight="1">
      <c r="A803" s="219"/>
      <c r="F803" s="220"/>
      <c r="J803" s="220"/>
    </row>
    <row r="804" ht="14.25" customHeight="1">
      <c r="A804" s="219"/>
      <c r="F804" s="220"/>
      <c r="J804" s="220"/>
    </row>
    <row r="805" ht="14.25" customHeight="1">
      <c r="A805" s="219"/>
      <c r="F805" s="220"/>
      <c r="J805" s="220"/>
    </row>
    <row r="806" ht="14.25" customHeight="1">
      <c r="A806" s="219"/>
      <c r="F806" s="220"/>
      <c r="J806" s="220"/>
    </row>
    <row r="807" ht="14.25" customHeight="1">
      <c r="A807" s="219"/>
      <c r="F807" s="220"/>
      <c r="J807" s="220"/>
    </row>
    <row r="808" ht="14.25" customHeight="1">
      <c r="A808" s="219"/>
      <c r="F808" s="220"/>
      <c r="J808" s="220"/>
    </row>
    <row r="809" ht="14.25" customHeight="1">
      <c r="A809" s="219"/>
      <c r="F809" s="220"/>
      <c r="J809" s="220"/>
    </row>
    <row r="810" ht="14.25" customHeight="1">
      <c r="A810" s="219"/>
      <c r="F810" s="220"/>
      <c r="J810" s="220"/>
    </row>
    <row r="811" ht="14.25" customHeight="1">
      <c r="A811" s="219"/>
      <c r="F811" s="220"/>
      <c r="J811" s="220"/>
    </row>
    <row r="812" ht="14.25" customHeight="1">
      <c r="A812" s="219"/>
      <c r="F812" s="220"/>
      <c r="J812" s="220"/>
    </row>
    <row r="813" ht="14.25" customHeight="1">
      <c r="A813" s="219"/>
      <c r="F813" s="220"/>
      <c r="J813" s="220"/>
    </row>
    <row r="814" ht="14.25" customHeight="1">
      <c r="A814" s="219"/>
      <c r="F814" s="220"/>
      <c r="J814" s="220"/>
    </row>
    <row r="815" ht="14.25" customHeight="1">
      <c r="A815" s="219"/>
      <c r="F815" s="220"/>
      <c r="J815" s="220"/>
    </row>
    <row r="816" ht="14.25" customHeight="1">
      <c r="A816" s="219"/>
      <c r="F816" s="220"/>
      <c r="J816" s="220"/>
    </row>
    <row r="817" ht="14.25" customHeight="1">
      <c r="A817" s="219"/>
      <c r="F817" s="220"/>
      <c r="J817" s="220"/>
    </row>
    <row r="818" ht="14.25" customHeight="1">
      <c r="A818" s="219"/>
      <c r="F818" s="220"/>
      <c r="J818" s="220"/>
    </row>
    <row r="819" ht="14.25" customHeight="1">
      <c r="A819" s="219"/>
      <c r="F819" s="220"/>
      <c r="J819" s="220"/>
    </row>
    <row r="820" ht="14.25" customHeight="1">
      <c r="A820" s="219"/>
      <c r="F820" s="220"/>
      <c r="J820" s="220"/>
    </row>
    <row r="821" ht="14.25" customHeight="1">
      <c r="A821" s="219"/>
      <c r="F821" s="220"/>
      <c r="J821" s="220"/>
    </row>
    <row r="822" ht="14.25" customHeight="1">
      <c r="A822" s="219"/>
      <c r="F822" s="220"/>
      <c r="J822" s="220"/>
    </row>
    <row r="823" ht="14.25" customHeight="1">
      <c r="A823" s="219"/>
      <c r="F823" s="220"/>
      <c r="J823" s="220"/>
    </row>
    <row r="824" ht="14.25" customHeight="1">
      <c r="A824" s="219"/>
      <c r="F824" s="220"/>
      <c r="J824" s="220"/>
    </row>
    <row r="825" ht="14.25" customHeight="1">
      <c r="A825" s="219"/>
      <c r="F825" s="220"/>
      <c r="J825" s="220"/>
    </row>
    <row r="826" ht="14.25" customHeight="1">
      <c r="A826" s="219"/>
      <c r="F826" s="220"/>
      <c r="J826" s="220"/>
    </row>
    <row r="827" ht="14.25" customHeight="1">
      <c r="A827" s="219"/>
      <c r="F827" s="220"/>
      <c r="J827" s="220"/>
    </row>
    <row r="828" ht="14.25" customHeight="1">
      <c r="A828" s="219"/>
      <c r="F828" s="220"/>
      <c r="J828" s="220"/>
    </row>
    <row r="829" ht="14.25" customHeight="1">
      <c r="A829" s="219"/>
      <c r="F829" s="220"/>
      <c r="J829" s="220"/>
    </row>
    <row r="830" ht="14.25" customHeight="1">
      <c r="A830" s="219"/>
      <c r="F830" s="220"/>
      <c r="J830" s="220"/>
    </row>
    <row r="831" ht="14.25" customHeight="1">
      <c r="A831" s="219"/>
      <c r="F831" s="220"/>
      <c r="J831" s="220"/>
    </row>
    <row r="832" ht="14.25" customHeight="1">
      <c r="A832" s="219"/>
      <c r="F832" s="220"/>
      <c r="J832" s="220"/>
    </row>
    <row r="833" ht="14.25" customHeight="1">
      <c r="A833" s="219"/>
      <c r="F833" s="220"/>
      <c r="J833" s="220"/>
    </row>
    <row r="834" ht="14.25" customHeight="1">
      <c r="A834" s="219"/>
      <c r="F834" s="220"/>
      <c r="J834" s="220"/>
    </row>
    <row r="835" ht="14.25" customHeight="1">
      <c r="A835" s="219"/>
      <c r="F835" s="220"/>
      <c r="J835" s="220"/>
    </row>
    <row r="836" ht="14.25" customHeight="1">
      <c r="A836" s="219"/>
      <c r="F836" s="220"/>
      <c r="J836" s="220"/>
    </row>
    <row r="837" ht="14.25" customHeight="1">
      <c r="A837" s="219"/>
      <c r="F837" s="220"/>
      <c r="J837" s="220"/>
    </row>
    <row r="838" ht="14.25" customHeight="1">
      <c r="A838" s="219"/>
      <c r="F838" s="220"/>
      <c r="J838" s="220"/>
    </row>
    <row r="839" ht="14.25" customHeight="1">
      <c r="A839" s="219"/>
      <c r="F839" s="220"/>
      <c r="J839" s="220"/>
    </row>
    <row r="840" ht="14.25" customHeight="1">
      <c r="A840" s="219"/>
      <c r="F840" s="220"/>
      <c r="J840" s="220"/>
    </row>
    <row r="841" ht="14.25" customHeight="1">
      <c r="A841" s="219"/>
      <c r="F841" s="220"/>
      <c r="J841" s="220"/>
    </row>
    <row r="842" ht="14.25" customHeight="1">
      <c r="A842" s="219"/>
      <c r="F842" s="220"/>
      <c r="J842" s="220"/>
    </row>
    <row r="843" ht="14.25" customHeight="1">
      <c r="A843" s="219"/>
      <c r="F843" s="220"/>
      <c r="J843" s="220"/>
    </row>
    <row r="844" ht="14.25" customHeight="1">
      <c r="A844" s="219"/>
      <c r="F844" s="220"/>
      <c r="J844" s="220"/>
    </row>
    <row r="845" ht="14.25" customHeight="1">
      <c r="A845" s="219"/>
      <c r="F845" s="220"/>
      <c r="J845" s="220"/>
    </row>
    <row r="846" ht="14.25" customHeight="1">
      <c r="A846" s="219"/>
      <c r="F846" s="220"/>
      <c r="J846" s="220"/>
    </row>
    <row r="847" ht="14.25" customHeight="1">
      <c r="A847" s="219"/>
      <c r="F847" s="220"/>
      <c r="J847" s="220"/>
    </row>
    <row r="848" ht="14.25" customHeight="1">
      <c r="A848" s="219"/>
      <c r="F848" s="220"/>
      <c r="J848" s="220"/>
    </row>
    <row r="849" ht="14.25" customHeight="1">
      <c r="A849" s="219"/>
      <c r="F849" s="220"/>
      <c r="J849" s="220"/>
    </row>
    <row r="850" ht="14.25" customHeight="1">
      <c r="A850" s="219"/>
      <c r="F850" s="220"/>
      <c r="J850" s="220"/>
    </row>
    <row r="851" ht="14.25" customHeight="1">
      <c r="A851" s="219"/>
      <c r="F851" s="220"/>
      <c r="J851" s="220"/>
    </row>
    <row r="852" ht="14.25" customHeight="1">
      <c r="A852" s="219"/>
      <c r="F852" s="220"/>
      <c r="J852" s="220"/>
    </row>
    <row r="853" ht="14.25" customHeight="1">
      <c r="A853" s="219"/>
      <c r="F853" s="220"/>
      <c r="J853" s="220"/>
    </row>
    <row r="854" ht="14.25" customHeight="1">
      <c r="A854" s="219"/>
      <c r="F854" s="220"/>
      <c r="J854" s="220"/>
    </row>
    <row r="855" ht="14.25" customHeight="1">
      <c r="A855" s="219"/>
      <c r="F855" s="220"/>
      <c r="J855" s="220"/>
    </row>
    <row r="856" ht="14.25" customHeight="1">
      <c r="A856" s="219"/>
      <c r="F856" s="220"/>
      <c r="J856" s="220"/>
    </row>
    <row r="857" ht="14.25" customHeight="1">
      <c r="A857" s="219"/>
      <c r="F857" s="220"/>
      <c r="J857" s="220"/>
    </row>
    <row r="858" ht="14.25" customHeight="1">
      <c r="A858" s="219"/>
      <c r="F858" s="220"/>
      <c r="J858" s="220"/>
    </row>
    <row r="859" ht="14.25" customHeight="1">
      <c r="A859" s="219"/>
      <c r="F859" s="220"/>
      <c r="J859" s="220"/>
    </row>
    <row r="860" ht="14.25" customHeight="1">
      <c r="A860" s="219"/>
      <c r="F860" s="220"/>
      <c r="J860" s="220"/>
    </row>
    <row r="861" ht="14.25" customHeight="1">
      <c r="A861" s="219"/>
      <c r="F861" s="220"/>
      <c r="J861" s="220"/>
    </row>
    <row r="862" ht="14.25" customHeight="1">
      <c r="A862" s="219"/>
      <c r="F862" s="220"/>
      <c r="J862" s="220"/>
    </row>
    <row r="863" ht="14.25" customHeight="1">
      <c r="A863" s="219"/>
      <c r="F863" s="220"/>
      <c r="J863" s="220"/>
    </row>
    <row r="864" ht="14.25" customHeight="1">
      <c r="A864" s="219"/>
      <c r="F864" s="220"/>
      <c r="J864" s="220"/>
    </row>
    <row r="865" ht="14.25" customHeight="1">
      <c r="A865" s="219"/>
      <c r="F865" s="220"/>
      <c r="J865" s="220"/>
    </row>
    <row r="866" ht="14.25" customHeight="1">
      <c r="A866" s="219"/>
      <c r="F866" s="220"/>
      <c r="J866" s="220"/>
    </row>
    <row r="867" ht="14.25" customHeight="1">
      <c r="A867" s="219"/>
      <c r="F867" s="220"/>
      <c r="J867" s="220"/>
    </row>
    <row r="868" ht="14.25" customHeight="1">
      <c r="A868" s="219"/>
      <c r="F868" s="220"/>
      <c r="J868" s="220"/>
    </row>
    <row r="869" ht="14.25" customHeight="1">
      <c r="A869" s="219"/>
      <c r="F869" s="220"/>
      <c r="J869" s="220"/>
    </row>
    <row r="870" ht="14.25" customHeight="1">
      <c r="A870" s="219"/>
      <c r="F870" s="220"/>
      <c r="J870" s="220"/>
    </row>
    <row r="871" ht="14.25" customHeight="1">
      <c r="A871" s="219"/>
      <c r="F871" s="220"/>
      <c r="J871" s="220"/>
    </row>
    <row r="872" ht="14.25" customHeight="1">
      <c r="A872" s="219"/>
      <c r="F872" s="220"/>
      <c r="J872" s="220"/>
    </row>
    <row r="873" ht="14.25" customHeight="1">
      <c r="A873" s="219"/>
      <c r="F873" s="220"/>
      <c r="J873" s="220"/>
    </row>
    <row r="874" ht="14.25" customHeight="1">
      <c r="A874" s="219"/>
      <c r="F874" s="220"/>
      <c r="J874" s="220"/>
    </row>
    <row r="875" ht="14.25" customHeight="1">
      <c r="A875" s="219"/>
      <c r="F875" s="220"/>
      <c r="J875" s="220"/>
    </row>
    <row r="876" ht="14.25" customHeight="1">
      <c r="A876" s="219"/>
      <c r="F876" s="220"/>
      <c r="J876" s="220"/>
    </row>
    <row r="877" ht="14.25" customHeight="1">
      <c r="A877" s="219"/>
      <c r="F877" s="220"/>
      <c r="J877" s="220"/>
    </row>
    <row r="878" ht="14.25" customHeight="1">
      <c r="A878" s="219"/>
      <c r="F878" s="220"/>
      <c r="J878" s="220"/>
    </row>
    <row r="879" ht="14.25" customHeight="1">
      <c r="A879" s="219"/>
      <c r="F879" s="220"/>
      <c r="J879" s="220"/>
    </row>
    <row r="880" ht="14.25" customHeight="1">
      <c r="A880" s="219"/>
      <c r="F880" s="220"/>
      <c r="J880" s="220"/>
    </row>
    <row r="881" ht="14.25" customHeight="1">
      <c r="A881" s="219"/>
      <c r="F881" s="220"/>
      <c r="J881" s="220"/>
    </row>
    <row r="882" ht="14.25" customHeight="1">
      <c r="A882" s="219"/>
      <c r="F882" s="220"/>
      <c r="J882" s="220"/>
    </row>
    <row r="883" ht="14.25" customHeight="1">
      <c r="A883" s="219"/>
      <c r="F883" s="220"/>
      <c r="J883" s="220"/>
    </row>
    <row r="884" ht="14.25" customHeight="1">
      <c r="A884" s="219"/>
      <c r="F884" s="220"/>
      <c r="J884" s="220"/>
    </row>
    <row r="885" ht="14.25" customHeight="1">
      <c r="A885" s="219"/>
      <c r="F885" s="220"/>
      <c r="J885" s="220"/>
    </row>
    <row r="886" ht="14.25" customHeight="1">
      <c r="A886" s="219"/>
      <c r="F886" s="220"/>
      <c r="J886" s="220"/>
    </row>
    <row r="887" ht="14.25" customHeight="1">
      <c r="A887" s="219"/>
      <c r="F887" s="220"/>
      <c r="J887" s="220"/>
    </row>
    <row r="888" ht="14.25" customHeight="1">
      <c r="A888" s="219"/>
      <c r="F888" s="220"/>
      <c r="J888" s="220"/>
    </row>
    <row r="889" ht="14.25" customHeight="1">
      <c r="A889" s="219"/>
      <c r="F889" s="220"/>
      <c r="J889" s="220"/>
    </row>
    <row r="890" ht="14.25" customHeight="1">
      <c r="A890" s="219"/>
      <c r="F890" s="220"/>
      <c r="J890" s="220"/>
    </row>
    <row r="891" ht="14.25" customHeight="1">
      <c r="A891" s="219"/>
      <c r="F891" s="220"/>
      <c r="J891" s="220"/>
    </row>
    <row r="892" ht="14.25" customHeight="1">
      <c r="A892" s="219"/>
      <c r="F892" s="220"/>
      <c r="J892" s="220"/>
    </row>
    <row r="893" ht="14.25" customHeight="1">
      <c r="A893" s="219"/>
      <c r="F893" s="220"/>
      <c r="J893" s="220"/>
    </row>
    <row r="894" ht="14.25" customHeight="1">
      <c r="A894" s="219"/>
      <c r="F894" s="220"/>
      <c r="J894" s="220"/>
    </row>
    <row r="895" ht="14.25" customHeight="1">
      <c r="A895" s="219"/>
      <c r="F895" s="220"/>
      <c r="J895" s="220"/>
    </row>
    <row r="896" ht="14.25" customHeight="1">
      <c r="A896" s="219"/>
      <c r="F896" s="220"/>
      <c r="J896" s="220"/>
    </row>
    <row r="897" ht="14.25" customHeight="1">
      <c r="A897" s="219"/>
      <c r="F897" s="220"/>
      <c r="J897" s="220"/>
    </row>
    <row r="898" ht="14.25" customHeight="1">
      <c r="A898" s="219"/>
      <c r="F898" s="220"/>
      <c r="J898" s="220"/>
    </row>
    <row r="899" ht="14.25" customHeight="1">
      <c r="A899" s="219"/>
      <c r="F899" s="220"/>
      <c r="J899" s="220"/>
    </row>
    <row r="900" ht="14.25" customHeight="1">
      <c r="A900" s="219"/>
      <c r="F900" s="220"/>
      <c r="J900" s="220"/>
    </row>
    <row r="901" ht="14.25" customHeight="1">
      <c r="A901" s="219"/>
      <c r="F901" s="220"/>
      <c r="J901" s="220"/>
    </row>
    <row r="902" ht="14.25" customHeight="1">
      <c r="A902" s="219"/>
      <c r="F902" s="220"/>
      <c r="J902" s="220"/>
    </row>
    <row r="903" ht="14.25" customHeight="1">
      <c r="A903" s="219"/>
      <c r="F903" s="220"/>
      <c r="J903" s="220"/>
    </row>
    <row r="904" ht="14.25" customHeight="1">
      <c r="A904" s="219"/>
      <c r="F904" s="220"/>
      <c r="J904" s="220"/>
    </row>
    <row r="905" ht="14.25" customHeight="1">
      <c r="A905" s="219"/>
      <c r="F905" s="220"/>
      <c r="J905" s="220"/>
    </row>
    <row r="906" ht="14.25" customHeight="1">
      <c r="A906" s="219"/>
      <c r="F906" s="220"/>
      <c r="J906" s="220"/>
    </row>
    <row r="907" ht="14.25" customHeight="1">
      <c r="A907" s="219"/>
      <c r="F907" s="220"/>
      <c r="J907" s="220"/>
    </row>
    <row r="908" ht="14.25" customHeight="1">
      <c r="A908" s="219"/>
      <c r="F908" s="220"/>
      <c r="J908" s="220"/>
    </row>
    <row r="909" ht="14.25" customHeight="1">
      <c r="A909" s="219"/>
      <c r="F909" s="220"/>
      <c r="J909" s="220"/>
    </row>
    <row r="910" ht="14.25" customHeight="1">
      <c r="A910" s="219"/>
      <c r="F910" s="220"/>
      <c r="J910" s="220"/>
    </row>
    <row r="911" ht="14.25" customHeight="1">
      <c r="A911" s="219"/>
      <c r="F911" s="220"/>
      <c r="J911" s="220"/>
    </row>
    <row r="912" ht="14.25" customHeight="1">
      <c r="A912" s="219"/>
      <c r="F912" s="220"/>
      <c r="J912" s="220"/>
    </row>
    <row r="913" ht="14.25" customHeight="1">
      <c r="A913" s="219"/>
      <c r="F913" s="220"/>
      <c r="J913" s="220"/>
    </row>
    <row r="914" ht="14.25" customHeight="1">
      <c r="A914" s="219"/>
      <c r="F914" s="220"/>
      <c r="J914" s="220"/>
    </row>
    <row r="915" ht="14.25" customHeight="1">
      <c r="A915" s="219"/>
      <c r="F915" s="220"/>
      <c r="J915" s="220"/>
    </row>
    <row r="916" ht="14.25" customHeight="1">
      <c r="A916" s="219"/>
      <c r="F916" s="220"/>
      <c r="J916" s="220"/>
    </row>
    <row r="917" ht="14.25" customHeight="1">
      <c r="A917" s="219"/>
      <c r="F917" s="220"/>
      <c r="J917" s="220"/>
    </row>
    <row r="918" ht="14.25" customHeight="1">
      <c r="A918" s="219"/>
      <c r="F918" s="220"/>
      <c r="J918" s="220"/>
    </row>
    <row r="919" ht="14.25" customHeight="1">
      <c r="A919" s="219"/>
      <c r="F919" s="220"/>
      <c r="J919" s="220"/>
    </row>
    <row r="920" ht="14.25" customHeight="1">
      <c r="A920" s="219"/>
      <c r="F920" s="220"/>
      <c r="J920" s="220"/>
    </row>
    <row r="921" ht="14.25" customHeight="1">
      <c r="A921" s="219"/>
      <c r="F921" s="220"/>
      <c r="J921" s="220"/>
    </row>
    <row r="922" ht="14.25" customHeight="1">
      <c r="A922" s="219"/>
      <c r="F922" s="220"/>
      <c r="J922" s="220"/>
    </row>
    <row r="923" ht="14.25" customHeight="1">
      <c r="A923" s="219"/>
      <c r="F923" s="220"/>
      <c r="J923" s="220"/>
    </row>
    <row r="924" ht="14.25" customHeight="1">
      <c r="A924" s="219"/>
      <c r="F924" s="220"/>
      <c r="J924" s="220"/>
    </row>
    <row r="925" ht="14.25" customHeight="1">
      <c r="A925" s="219"/>
      <c r="F925" s="220"/>
      <c r="J925" s="220"/>
    </row>
    <row r="926" ht="14.25" customHeight="1">
      <c r="A926" s="219"/>
      <c r="F926" s="220"/>
      <c r="J926" s="220"/>
    </row>
    <row r="927" ht="14.25" customHeight="1">
      <c r="A927" s="219"/>
      <c r="F927" s="220"/>
      <c r="J927" s="220"/>
    </row>
    <row r="928" ht="14.25" customHeight="1">
      <c r="A928" s="219"/>
      <c r="F928" s="220"/>
      <c r="J928" s="220"/>
    </row>
    <row r="929" ht="14.25" customHeight="1">
      <c r="A929" s="219"/>
      <c r="F929" s="220"/>
      <c r="J929" s="220"/>
    </row>
    <row r="930" ht="14.25" customHeight="1">
      <c r="A930" s="219"/>
      <c r="F930" s="220"/>
      <c r="J930" s="220"/>
    </row>
    <row r="931" ht="14.25" customHeight="1">
      <c r="A931" s="219"/>
      <c r="F931" s="220"/>
      <c r="J931" s="220"/>
    </row>
    <row r="932" ht="14.25" customHeight="1">
      <c r="A932" s="219"/>
      <c r="F932" s="220"/>
      <c r="J932" s="220"/>
    </row>
    <row r="933" ht="14.25" customHeight="1">
      <c r="A933" s="219"/>
      <c r="F933" s="220"/>
      <c r="J933" s="220"/>
    </row>
    <row r="934" ht="14.25" customHeight="1">
      <c r="A934" s="219"/>
      <c r="F934" s="220"/>
      <c r="J934" s="220"/>
    </row>
    <row r="935" ht="14.25" customHeight="1">
      <c r="A935" s="219"/>
      <c r="F935" s="220"/>
      <c r="J935" s="220"/>
    </row>
    <row r="936" ht="14.25" customHeight="1">
      <c r="A936" s="219"/>
      <c r="F936" s="220"/>
      <c r="J936" s="220"/>
    </row>
    <row r="937" ht="14.25" customHeight="1">
      <c r="A937" s="219"/>
      <c r="F937" s="220"/>
      <c r="J937" s="220"/>
    </row>
    <row r="938" ht="14.25" customHeight="1">
      <c r="A938" s="219"/>
      <c r="F938" s="220"/>
      <c r="J938" s="220"/>
    </row>
    <row r="939" ht="14.25" customHeight="1">
      <c r="A939" s="219"/>
      <c r="F939" s="220"/>
      <c r="J939" s="220"/>
    </row>
    <row r="940" ht="14.25" customHeight="1">
      <c r="A940" s="219"/>
      <c r="F940" s="220"/>
      <c r="J940" s="220"/>
    </row>
    <row r="941" ht="14.25" customHeight="1">
      <c r="A941" s="219"/>
      <c r="F941" s="220"/>
      <c r="J941" s="220"/>
    </row>
    <row r="942" ht="14.25" customHeight="1">
      <c r="A942" s="219"/>
      <c r="F942" s="220"/>
      <c r="J942" s="220"/>
    </row>
    <row r="943" ht="14.25" customHeight="1">
      <c r="A943" s="219"/>
      <c r="F943" s="220"/>
      <c r="J943" s="220"/>
    </row>
    <row r="944" ht="14.25" customHeight="1">
      <c r="A944" s="219"/>
      <c r="F944" s="220"/>
      <c r="J944" s="220"/>
    </row>
    <row r="945" ht="14.25" customHeight="1">
      <c r="A945" s="219"/>
      <c r="F945" s="220"/>
      <c r="J945" s="220"/>
    </row>
    <row r="946" ht="14.25" customHeight="1">
      <c r="A946" s="219"/>
      <c r="F946" s="220"/>
      <c r="J946" s="220"/>
    </row>
    <row r="947" ht="14.25" customHeight="1">
      <c r="A947" s="219"/>
      <c r="F947" s="220"/>
      <c r="J947" s="220"/>
    </row>
    <row r="948" ht="14.25" customHeight="1">
      <c r="A948" s="219"/>
      <c r="F948" s="220"/>
      <c r="J948" s="220"/>
    </row>
    <row r="949" ht="14.25" customHeight="1">
      <c r="A949" s="219"/>
      <c r="F949" s="220"/>
      <c r="J949" s="220"/>
    </row>
    <row r="950" ht="14.25" customHeight="1">
      <c r="A950" s="219"/>
      <c r="F950" s="220"/>
      <c r="J950" s="220"/>
    </row>
    <row r="951" ht="14.25" customHeight="1">
      <c r="A951" s="219"/>
      <c r="F951" s="220"/>
      <c r="J951" s="220"/>
    </row>
    <row r="952" ht="14.25" customHeight="1">
      <c r="A952" s="219"/>
      <c r="F952" s="220"/>
      <c r="J952" s="220"/>
    </row>
    <row r="953" ht="14.25" customHeight="1">
      <c r="A953" s="219"/>
      <c r="F953" s="220"/>
      <c r="J953" s="220"/>
    </row>
    <row r="954" ht="14.25" customHeight="1">
      <c r="A954" s="219"/>
      <c r="F954" s="220"/>
      <c r="J954" s="220"/>
    </row>
    <row r="955" ht="14.25" customHeight="1">
      <c r="A955" s="219"/>
      <c r="F955" s="220"/>
      <c r="J955" s="220"/>
    </row>
    <row r="956" ht="14.25" customHeight="1">
      <c r="A956" s="219"/>
      <c r="F956" s="220"/>
      <c r="J956" s="220"/>
    </row>
    <row r="957" ht="14.25" customHeight="1">
      <c r="A957" s="219"/>
      <c r="F957" s="220"/>
      <c r="J957" s="220"/>
    </row>
    <row r="958" ht="14.25" customHeight="1">
      <c r="A958" s="219"/>
      <c r="F958" s="220"/>
      <c r="J958" s="220"/>
    </row>
    <row r="959" ht="14.25" customHeight="1">
      <c r="A959" s="219"/>
      <c r="F959" s="220"/>
      <c r="J959" s="220"/>
    </row>
    <row r="960" ht="14.25" customHeight="1">
      <c r="A960" s="219"/>
      <c r="F960" s="220"/>
      <c r="J960" s="220"/>
    </row>
    <row r="961" ht="14.25" customHeight="1">
      <c r="A961" s="219"/>
      <c r="F961" s="220"/>
      <c r="J961" s="220"/>
    </row>
    <row r="962" ht="14.25" customHeight="1">
      <c r="A962" s="219"/>
      <c r="F962" s="220"/>
      <c r="J962" s="220"/>
    </row>
    <row r="963" ht="14.25" customHeight="1">
      <c r="A963" s="219"/>
      <c r="F963" s="220"/>
      <c r="J963" s="220"/>
    </row>
    <row r="964" ht="14.25" customHeight="1">
      <c r="A964" s="219"/>
      <c r="F964" s="220"/>
      <c r="J964" s="220"/>
    </row>
    <row r="965" ht="14.25" customHeight="1">
      <c r="A965" s="219"/>
      <c r="F965" s="220"/>
      <c r="J965" s="220"/>
    </row>
    <row r="966" ht="14.25" customHeight="1">
      <c r="A966" s="219"/>
      <c r="F966" s="220"/>
      <c r="J966" s="220"/>
    </row>
    <row r="967" ht="14.25" customHeight="1">
      <c r="A967" s="219"/>
      <c r="F967" s="220"/>
      <c r="J967" s="220"/>
    </row>
    <row r="968" ht="14.25" customHeight="1">
      <c r="A968" s="219"/>
      <c r="F968" s="220"/>
      <c r="J968" s="220"/>
    </row>
    <row r="969" ht="14.25" customHeight="1">
      <c r="A969" s="219"/>
      <c r="F969" s="220"/>
      <c r="J969" s="220"/>
    </row>
    <row r="970" ht="14.25" customHeight="1">
      <c r="A970" s="219"/>
      <c r="F970" s="220"/>
      <c r="J970" s="220"/>
    </row>
    <row r="971" ht="14.25" customHeight="1">
      <c r="A971" s="219"/>
      <c r="F971" s="220"/>
      <c r="J971" s="220"/>
    </row>
    <row r="972" ht="14.25" customHeight="1">
      <c r="A972" s="219"/>
      <c r="F972" s="220"/>
      <c r="J972" s="220"/>
    </row>
    <row r="973" ht="14.25" customHeight="1">
      <c r="A973" s="219"/>
      <c r="F973" s="220"/>
      <c r="J973" s="220"/>
    </row>
    <row r="974" ht="14.25" customHeight="1">
      <c r="A974" s="219"/>
      <c r="F974" s="220"/>
      <c r="J974" s="220"/>
    </row>
    <row r="975" ht="14.25" customHeight="1">
      <c r="A975" s="219"/>
      <c r="F975" s="220"/>
      <c r="J975" s="220"/>
    </row>
    <row r="976" ht="14.25" customHeight="1">
      <c r="A976" s="219"/>
      <c r="F976" s="220"/>
      <c r="J976" s="220"/>
    </row>
    <row r="977" ht="14.25" customHeight="1">
      <c r="A977" s="219"/>
      <c r="F977" s="220"/>
      <c r="J977" s="220"/>
    </row>
    <row r="978" ht="14.25" customHeight="1">
      <c r="A978" s="219"/>
      <c r="F978" s="220"/>
      <c r="J978" s="220"/>
    </row>
    <row r="979" ht="14.25" customHeight="1">
      <c r="A979" s="219"/>
      <c r="F979" s="220"/>
      <c r="J979" s="220"/>
    </row>
    <row r="980" ht="14.25" customHeight="1">
      <c r="A980" s="219"/>
      <c r="F980" s="220"/>
      <c r="J980" s="220"/>
    </row>
    <row r="981" ht="14.25" customHeight="1">
      <c r="A981" s="219"/>
      <c r="F981" s="220"/>
      <c r="J981" s="220"/>
    </row>
    <row r="982" ht="14.25" customHeight="1">
      <c r="A982" s="219"/>
      <c r="F982" s="220"/>
      <c r="J982" s="220"/>
    </row>
    <row r="983" ht="14.25" customHeight="1">
      <c r="A983" s="219"/>
      <c r="F983" s="220"/>
      <c r="J983" s="220"/>
    </row>
    <row r="984" ht="14.25" customHeight="1">
      <c r="A984" s="219"/>
      <c r="F984" s="220"/>
      <c r="J984" s="220"/>
    </row>
    <row r="985" ht="14.25" customHeight="1">
      <c r="A985" s="219"/>
      <c r="F985" s="220"/>
      <c r="J985" s="220"/>
    </row>
    <row r="986" ht="14.25" customHeight="1">
      <c r="A986" s="219"/>
      <c r="F986" s="220"/>
      <c r="J986" s="220"/>
    </row>
    <row r="987" ht="14.25" customHeight="1">
      <c r="A987" s="219"/>
      <c r="F987" s="220"/>
      <c r="J987" s="220"/>
    </row>
    <row r="988" ht="14.25" customHeight="1">
      <c r="A988" s="219"/>
      <c r="F988" s="220"/>
      <c r="J988" s="220"/>
    </row>
    <row r="989" ht="14.25" customHeight="1">
      <c r="A989" s="219"/>
      <c r="F989" s="220"/>
      <c r="J989" s="220"/>
    </row>
    <row r="990" ht="14.25" customHeight="1">
      <c r="A990" s="219"/>
      <c r="F990" s="220"/>
      <c r="J990" s="220"/>
    </row>
    <row r="991" ht="14.25" customHeight="1">
      <c r="A991" s="219"/>
      <c r="F991" s="220"/>
      <c r="J991" s="220"/>
    </row>
    <row r="992" ht="14.25" customHeight="1">
      <c r="A992" s="219"/>
      <c r="F992" s="220"/>
      <c r="J992" s="220"/>
    </row>
    <row r="993" ht="14.25" customHeight="1">
      <c r="A993" s="219"/>
      <c r="F993" s="220"/>
      <c r="J993" s="220"/>
    </row>
    <row r="994" ht="14.25" customHeight="1">
      <c r="A994" s="219"/>
      <c r="F994" s="220"/>
      <c r="J994" s="220"/>
    </row>
    <row r="995" ht="14.25" customHeight="1">
      <c r="A995" s="219"/>
      <c r="F995" s="220"/>
      <c r="J995" s="220"/>
    </row>
    <row r="996" ht="14.25" customHeight="1">
      <c r="A996" s="219"/>
      <c r="F996" s="220"/>
      <c r="J996" s="220"/>
    </row>
    <row r="997" ht="14.25" customHeight="1">
      <c r="A997" s="219"/>
      <c r="F997" s="220"/>
      <c r="J997" s="220"/>
    </row>
    <row r="998" ht="14.25" customHeight="1">
      <c r="A998" s="219"/>
      <c r="F998" s="220"/>
      <c r="J998" s="220"/>
    </row>
    <row r="999" ht="14.25" customHeight="1">
      <c r="A999" s="219"/>
      <c r="F999" s="220"/>
      <c r="J999" s="220"/>
    </row>
    <row r="1000" ht="14.25" customHeight="1">
      <c r="A1000" s="219"/>
      <c r="F1000" s="220"/>
      <c r="J1000" s="220"/>
    </row>
    <row r="1001" ht="14.25" customHeight="1">
      <c r="A1001" s="219"/>
      <c r="F1001" s="220"/>
      <c r="J1001" s="220"/>
    </row>
    <row r="1002" ht="14.25" customHeight="1">
      <c r="A1002" s="219"/>
      <c r="F1002" s="220"/>
      <c r="J1002" s="220"/>
    </row>
  </sheetData>
  <autoFilter ref="$F$1:$F$1002"/>
  <hyperlinks>
    <hyperlink r:id="rId1" ref="B26"/>
    <hyperlink r:id="rId2" ref="B52"/>
  </hyperlinks>
  <printOptions/>
  <pageMargins bottom="0.787401575" footer="0.0" header="0.0" left="0.7" right="0.7" top="0.787401575"/>
  <pageSetup paperSize="9" orientation="portrait"/>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39.43"/>
    <col customWidth="1" min="3" max="3" width="12.43"/>
    <col customWidth="1" min="4" max="4" width="10.71"/>
    <col customWidth="1" min="5" max="5" width="12.29"/>
    <col customWidth="1" min="6" max="20" width="10.71"/>
  </cols>
  <sheetData>
    <row r="1" ht="14.25" customHeight="1">
      <c r="C1" s="1"/>
      <c r="D1" s="2"/>
      <c r="E1" s="1"/>
      <c r="F1" s="2"/>
    </row>
    <row r="2" ht="14.25" customHeight="1">
      <c r="B2" s="302"/>
      <c r="C2" s="303" t="s">
        <v>0</v>
      </c>
      <c r="D2" s="304" t="s">
        <v>1</v>
      </c>
      <c r="E2" s="303" t="s">
        <v>2</v>
      </c>
      <c r="F2" s="305" t="s">
        <v>1</v>
      </c>
    </row>
    <row r="3" ht="14.25" customHeight="1">
      <c r="B3" s="306" t="s">
        <v>4</v>
      </c>
      <c r="C3" s="108"/>
      <c r="D3" s="307"/>
      <c r="E3" s="108"/>
      <c r="F3" s="264"/>
    </row>
    <row r="4" ht="14.25" customHeight="1">
      <c r="B4" s="308" t="s">
        <v>5</v>
      </c>
      <c r="C4" s="111">
        <v>2246.0</v>
      </c>
      <c r="D4" s="309">
        <f t="shared" ref="D4:D6" si="1">C4/$C$41</f>
        <v>0.2423614596</v>
      </c>
      <c r="E4" s="111">
        <v>222.0</v>
      </c>
      <c r="F4" s="249">
        <f t="shared" ref="F4:F6" si="2">E4/$E$41</f>
        <v>0.01546954242</v>
      </c>
    </row>
    <row r="5" ht="14.25" customHeight="1">
      <c r="B5" s="308" t="s">
        <v>10</v>
      </c>
      <c r="C5" s="108">
        <v>2080.0</v>
      </c>
      <c r="D5" s="307">
        <f t="shared" si="1"/>
        <v>0.2244487248</v>
      </c>
      <c r="E5" s="108">
        <v>0.0</v>
      </c>
      <c r="F5" s="264">
        <f t="shared" si="2"/>
        <v>0</v>
      </c>
    </row>
    <row r="6" ht="14.25" customHeight="1">
      <c r="B6" s="308" t="s">
        <v>11</v>
      </c>
      <c r="C6" s="111">
        <f>3920.35+199</f>
        <v>4119.35</v>
      </c>
      <c r="D6" s="309">
        <f t="shared" si="1"/>
        <v>0.4445109877</v>
      </c>
      <c r="E6" s="111">
        <f>7522.09+199</f>
        <v>7721.09</v>
      </c>
      <c r="F6" s="249">
        <f t="shared" si="2"/>
        <v>0.5380258077</v>
      </c>
    </row>
    <row r="7" ht="14.25" customHeight="1">
      <c r="B7" s="308" t="s">
        <v>253</v>
      </c>
      <c r="C7" s="108"/>
      <c r="D7" s="307"/>
      <c r="E7" s="108"/>
      <c r="F7" s="264"/>
    </row>
    <row r="8" ht="14.25" customHeight="1">
      <c r="B8" s="308" t="s">
        <v>390</v>
      </c>
      <c r="C8" s="310"/>
      <c r="D8" s="311"/>
      <c r="E8" s="312">
        <f>1968.22</f>
        <v>1968.22</v>
      </c>
      <c r="F8" s="249"/>
    </row>
    <row r="9" ht="14.25" customHeight="1">
      <c r="B9" s="308" t="s">
        <v>391</v>
      </c>
      <c r="C9" s="313">
        <v>3080.35</v>
      </c>
      <c r="D9" s="314"/>
      <c r="E9" s="313">
        <v>5553.87</v>
      </c>
      <c r="F9" s="264"/>
    </row>
    <row r="10" ht="14.25" customHeight="1">
      <c r="B10" s="308" t="s">
        <v>254</v>
      </c>
      <c r="C10" s="310">
        <v>840.0</v>
      </c>
      <c r="D10" s="311"/>
      <c r="E10" s="310">
        <v>0.0</v>
      </c>
      <c r="F10" s="249"/>
    </row>
    <row r="11" ht="14.25" customHeight="1">
      <c r="B11" s="308" t="s">
        <v>21</v>
      </c>
      <c r="C11" s="108">
        <v>0.0</v>
      </c>
      <c r="D11" s="307">
        <f t="shared" ref="D11:D15" si="3">C11/$C$41</f>
        <v>0</v>
      </c>
      <c r="E11" s="108">
        <v>270.86</v>
      </c>
      <c r="F11" s="264">
        <f t="shared" ref="F11:F15" si="4">E11/$E$41</f>
        <v>0.01887423541</v>
      </c>
    </row>
    <row r="12" ht="14.25" customHeight="1">
      <c r="B12" s="308" t="s">
        <v>22</v>
      </c>
      <c r="C12" s="111">
        <v>0.0</v>
      </c>
      <c r="D12" s="309">
        <f t="shared" si="3"/>
        <v>0</v>
      </c>
      <c r="E12" s="111">
        <v>0.0</v>
      </c>
      <c r="F12" s="249">
        <f t="shared" si="4"/>
        <v>0</v>
      </c>
    </row>
    <row r="13" ht="14.25" customHeight="1">
      <c r="B13" s="308" t="s">
        <v>23</v>
      </c>
      <c r="C13" s="108">
        <v>0.0</v>
      </c>
      <c r="D13" s="307">
        <f t="shared" si="3"/>
        <v>0</v>
      </c>
      <c r="E13" s="108">
        <v>3447.5</v>
      </c>
      <c r="F13" s="264">
        <f t="shared" si="4"/>
        <v>0.2402308446</v>
      </c>
    </row>
    <row r="14" ht="14.25" customHeight="1">
      <c r="B14" s="308" t="s">
        <v>28</v>
      </c>
      <c r="C14" s="111">
        <v>0.0</v>
      </c>
      <c r="D14" s="309">
        <f t="shared" si="3"/>
        <v>0</v>
      </c>
      <c r="E14" s="111">
        <v>549.0</v>
      </c>
      <c r="F14" s="249">
        <f t="shared" si="4"/>
        <v>0.03825576031</v>
      </c>
    </row>
    <row r="15" ht="14.25" customHeight="1">
      <c r="B15" s="308" t="s">
        <v>29</v>
      </c>
      <c r="C15" s="108">
        <v>0.0</v>
      </c>
      <c r="D15" s="307">
        <f t="shared" si="3"/>
        <v>0</v>
      </c>
      <c r="E15" s="108">
        <v>25.0</v>
      </c>
      <c r="F15" s="264">
        <f t="shared" si="4"/>
        <v>0.001742065588</v>
      </c>
    </row>
    <row r="16" ht="14.25" customHeight="1">
      <c r="B16" s="315"/>
      <c r="C16" s="316"/>
      <c r="D16" s="309"/>
      <c r="E16" s="111"/>
      <c r="F16" s="249"/>
    </row>
    <row r="17" ht="14.25" customHeight="1">
      <c r="B17" s="317" t="s">
        <v>30</v>
      </c>
      <c r="C17" s="318">
        <f>SUM(C4:C6,C11:C15)</f>
        <v>8445.35</v>
      </c>
      <c r="D17" s="319">
        <f>C17/$C$41</f>
        <v>0.9113211721</v>
      </c>
      <c r="E17" s="320">
        <f>SUM(E4:E6,E11:E15)</f>
        <v>12235.45</v>
      </c>
      <c r="F17" s="321">
        <f>E17/$E$41</f>
        <v>0.852598256</v>
      </c>
    </row>
    <row r="18" ht="14.25" customHeight="1">
      <c r="B18" s="322"/>
      <c r="C18" s="323"/>
      <c r="D18" s="324"/>
      <c r="E18" s="325"/>
      <c r="F18" s="326"/>
    </row>
    <row r="19" ht="14.25" customHeight="1">
      <c r="B19" s="306" t="s">
        <v>31</v>
      </c>
      <c r="C19" s="108"/>
      <c r="D19" s="307"/>
      <c r="E19" s="108"/>
      <c r="F19" s="264"/>
    </row>
    <row r="20" ht="14.25" customHeight="1">
      <c r="B20" s="308" t="s">
        <v>32</v>
      </c>
      <c r="C20" s="111">
        <v>0.0</v>
      </c>
      <c r="D20" s="309">
        <f t="shared" ref="D20:D23" si="5">C20/$C$41</f>
        <v>0</v>
      </c>
      <c r="E20" s="111">
        <v>131.97</v>
      </c>
      <c r="F20" s="249">
        <f t="shared" ref="F20:F23" si="6">E20/$E$41</f>
        <v>0.009196015826</v>
      </c>
    </row>
    <row r="21" ht="14.25" customHeight="1">
      <c r="B21" s="308" t="s">
        <v>33</v>
      </c>
      <c r="C21" s="108">
        <v>0.0</v>
      </c>
      <c r="D21" s="307">
        <f t="shared" si="5"/>
        <v>0</v>
      </c>
      <c r="E21" s="108">
        <v>5.44</v>
      </c>
      <c r="F21" s="264">
        <f t="shared" si="6"/>
        <v>0.000379073472</v>
      </c>
    </row>
    <row r="22" ht="14.25" customHeight="1">
      <c r="B22" s="308" t="s">
        <v>34</v>
      </c>
      <c r="C22" s="111">
        <v>0.0</v>
      </c>
      <c r="D22" s="309">
        <f t="shared" si="5"/>
        <v>0</v>
      </c>
      <c r="E22" s="111">
        <v>1075.0</v>
      </c>
      <c r="F22" s="249">
        <f t="shared" si="6"/>
        <v>0.07490882029</v>
      </c>
    </row>
    <row r="23" ht="14.25" customHeight="1">
      <c r="B23" s="308" t="s">
        <v>36</v>
      </c>
      <c r="C23" s="108">
        <v>0.0</v>
      </c>
      <c r="D23" s="307">
        <f t="shared" si="5"/>
        <v>0</v>
      </c>
      <c r="E23" s="108">
        <v>30.0</v>
      </c>
      <c r="F23" s="264">
        <f t="shared" si="6"/>
        <v>0.002090478706</v>
      </c>
    </row>
    <row r="24" ht="14.25" customHeight="1">
      <c r="B24" s="315"/>
      <c r="C24" s="316"/>
      <c r="D24" s="309"/>
      <c r="E24" s="111"/>
      <c r="F24" s="249"/>
    </row>
    <row r="25" ht="14.25" customHeight="1">
      <c r="B25" s="327" t="s">
        <v>30</v>
      </c>
      <c r="C25" s="318">
        <f>SUM(C20:C23)</f>
        <v>0</v>
      </c>
      <c r="D25" s="319">
        <f>C25/$C$41</f>
        <v>0</v>
      </c>
      <c r="E25" s="320">
        <f>SUM(E20:E23)</f>
        <v>1242.41</v>
      </c>
      <c r="F25" s="321">
        <f>E25/$E$41</f>
        <v>0.08657438829</v>
      </c>
    </row>
    <row r="26" ht="14.25" customHeight="1">
      <c r="B26" s="322"/>
      <c r="C26" s="323"/>
      <c r="D26" s="324"/>
      <c r="E26" s="325"/>
      <c r="F26" s="326"/>
    </row>
    <row r="27" ht="14.25" customHeight="1">
      <c r="B27" s="306" t="s">
        <v>37</v>
      </c>
      <c r="C27" s="108"/>
      <c r="D27" s="307"/>
      <c r="E27" s="108"/>
      <c r="F27" s="264"/>
    </row>
    <row r="28" ht="14.25" customHeight="1">
      <c r="B28" s="308" t="s">
        <v>38</v>
      </c>
      <c r="C28" s="111">
        <v>503.0</v>
      </c>
      <c r="D28" s="309">
        <f t="shared" ref="D28:D33" si="7">C28/$C$41</f>
        <v>0.05427774451</v>
      </c>
      <c r="E28" s="111">
        <v>547.5</v>
      </c>
      <c r="F28" s="249">
        <f t="shared" ref="F28:F33" si="8">E28/$E$41</f>
        <v>0.03815123638</v>
      </c>
    </row>
    <row r="29" ht="14.25" customHeight="1">
      <c r="B29" s="308" t="s">
        <v>258</v>
      </c>
      <c r="C29" s="108">
        <v>0.0</v>
      </c>
      <c r="D29" s="307">
        <f t="shared" si="7"/>
        <v>0</v>
      </c>
      <c r="E29" s="108">
        <v>0.0</v>
      </c>
      <c r="F29" s="264">
        <f t="shared" si="8"/>
        <v>0</v>
      </c>
    </row>
    <row r="30" ht="14.25" customHeight="1">
      <c r="B30" s="308" t="s">
        <v>40</v>
      </c>
      <c r="C30" s="111">
        <v>289.8</v>
      </c>
      <c r="D30" s="309">
        <f t="shared" si="7"/>
        <v>0.03127175021</v>
      </c>
      <c r="E30" s="111">
        <v>291.2</v>
      </c>
      <c r="F30" s="249">
        <f t="shared" si="8"/>
        <v>0.02029157997</v>
      </c>
    </row>
    <row r="31" ht="14.25" customHeight="1">
      <c r="B31" s="308" t="s">
        <v>259</v>
      </c>
      <c r="C31" s="108">
        <v>0.0</v>
      </c>
      <c r="D31" s="307">
        <f t="shared" si="7"/>
        <v>0</v>
      </c>
      <c r="E31" s="108">
        <v>0.0</v>
      </c>
      <c r="F31" s="264">
        <f t="shared" si="8"/>
        <v>0</v>
      </c>
    </row>
    <row r="32" ht="14.25" customHeight="1">
      <c r="B32" s="308" t="s">
        <v>264</v>
      </c>
      <c r="C32" s="111">
        <v>29.0</v>
      </c>
      <c r="D32" s="309">
        <f t="shared" si="7"/>
        <v>0.003129333182</v>
      </c>
      <c r="E32" s="111">
        <v>34.22</v>
      </c>
      <c r="F32" s="249">
        <f t="shared" si="8"/>
        <v>0.002384539377</v>
      </c>
    </row>
    <row r="33" ht="14.25" customHeight="1">
      <c r="B33" s="308" t="s">
        <v>29</v>
      </c>
      <c r="C33" s="108">
        <v>0.0</v>
      </c>
      <c r="D33" s="307">
        <f t="shared" si="7"/>
        <v>0</v>
      </c>
      <c r="E33" s="108">
        <v>0.0</v>
      </c>
      <c r="F33" s="264">
        <f t="shared" si="8"/>
        <v>0</v>
      </c>
    </row>
    <row r="34" ht="14.25" customHeight="1">
      <c r="B34" s="315"/>
      <c r="C34" s="316"/>
      <c r="D34" s="309"/>
      <c r="E34" s="111"/>
      <c r="F34" s="249"/>
    </row>
    <row r="35" ht="14.25" customHeight="1">
      <c r="B35" s="327" t="s">
        <v>30</v>
      </c>
      <c r="C35" s="318">
        <f>SUM(C28:C33)</f>
        <v>821.8</v>
      </c>
      <c r="D35" s="319">
        <f>C35/$C$41</f>
        <v>0.0886788279</v>
      </c>
      <c r="E35" s="320">
        <f>SUM(E28:E33)</f>
        <v>872.92</v>
      </c>
      <c r="F35" s="321">
        <f>E35/$E$41</f>
        <v>0.06082735573</v>
      </c>
    </row>
    <row r="36" ht="14.25" customHeight="1">
      <c r="B36" s="322"/>
      <c r="C36" s="328"/>
      <c r="D36" s="329"/>
      <c r="E36" s="330"/>
      <c r="F36" s="331"/>
    </row>
    <row r="37" ht="14.25" customHeight="1">
      <c r="B37" s="306" t="s">
        <v>42</v>
      </c>
      <c r="C37" s="108"/>
      <c r="D37" s="307"/>
      <c r="E37" s="108"/>
      <c r="F37" s="264"/>
    </row>
    <row r="38" ht="14.25" customHeight="1">
      <c r="B38" s="332"/>
      <c r="C38" s="333"/>
      <c r="D38" s="309"/>
      <c r="E38" s="111"/>
      <c r="F38" s="249"/>
    </row>
    <row r="39" ht="14.25" customHeight="1">
      <c r="B39" s="327" t="s">
        <v>30</v>
      </c>
      <c r="C39" s="318" t="str">
        <f>C37</f>
        <v/>
      </c>
      <c r="D39" s="319">
        <f>C39/$C$41</f>
        <v>0</v>
      </c>
      <c r="E39" s="320" t="str">
        <f>E37</f>
        <v/>
      </c>
      <c r="F39" s="321">
        <f>E39/$E$41</f>
        <v>0</v>
      </c>
    </row>
    <row r="40" ht="14.25" customHeight="1">
      <c r="B40" s="322"/>
      <c r="C40" s="111"/>
      <c r="D40" s="309"/>
      <c r="E40" s="111"/>
      <c r="F40" s="249"/>
    </row>
    <row r="41" ht="14.25" customHeight="1">
      <c r="B41" s="334" t="s">
        <v>45</v>
      </c>
      <c r="C41" s="335">
        <f>SUM(C17,C25,C35,C39)</f>
        <v>9267.15</v>
      </c>
      <c r="D41" s="336">
        <f>C41/$C$41</f>
        <v>1</v>
      </c>
      <c r="E41" s="337">
        <f>SUM(E17,E25,E35,E39)</f>
        <v>14350.78</v>
      </c>
      <c r="F41" s="338">
        <f>E41/$E$41</f>
        <v>1</v>
      </c>
    </row>
    <row r="42" ht="14.25" customHeight="1">
      <c r="C42" s="1"/>
      <c r="D42" s="2"/>
      <c r="E42" s="1"/>
      <c r="F42" s="2"/>
    </row>
    <row r="43" ht="14.25" customHeight="1">
      <c r="B43" s="339"/>
      <c r="C43" s="340" t="s">
        <v>46</v>
      </c>
      <c r="D43" s="2"/>
      <c r="E43" s="1"/>
      <c r="F43" s="2"/>
    </row>
    <row r="44" ht="14.25" customHeight="1">
      <c r="B44" s="341" t="s">
        <v>392</v>
      </c>
      <c r="C44" s="342">
        <v>11996.4</v>
      </c>
      <c r="D44" s="2"/>
      <c r="E44" s="1"/>
      <c r="F44" s="2"/>
    </row>
    <row r="45" ht="14.25" customHeight="1">
      <c r="B45" s="343" t="s">
        <v>393</v>
      </c>
      <c r="C45" s="344">
        <f>C41</f>
        <v>9267.15</v>
      </c>
      <c r="D45" s="2"/>
      <c r="E45" s="1"/>
      <c r="F45" s="2"/>
    </row>
    <row r="46" ht="14.25" customHeight="1">
      <c r="B46" s="341" t="s">
        <v>394</v>
      </c>
      <c r="C46" s="342">
        <f>-E41</f>
        <v>-14350.78</v>
      </c>
      <c r="D46" s="2"/>
      <c r="E46" s="1"/>
      <c r="F46" s="2"/>
    </row>
    <row r="47" ht="14.25" customHeight="1">
      <c r="B47" s="345"/>
      <c r="C47" s="344"/>
      <c r="D47" s="2"/>
      <c r="E47" s="1"/>
      <c r="F47" s="2"/>
    </row>
    <row r="48" ht="14.25" customHeight="1">
      <c r="B48" s="346" t="s">
        <v>395</v>
      </c>
      <c r="C48" s="347">
        <f>C44+C45+C46+E22</f>
        <v>7987.77</v>
      </c>
      <c r="D48" s="2"/>
      <c r="E48" s="1"/>
      <c r="F48" s="2"/>
      <c r="G48" s="1"/>
    </row>
    <row r="49" ht="14.25" customHeight="1">
      <c r="C49" s="1"/>
      <c r="D49" s="2"/>
      <c r="E49" s="1"/>
      <c r="F49" s="2"/>
    </row>
    <row r="50" ht="14.25" customHeight="1">
      <c r="B50" s="348" t="s">
        <v>53</v>
      </c>
      <c r="C50" s="340"/>
      <c r="D50" s="2"/>
      <c r="E50" s="1"/>
      <c r="F50" s="2"/>
    </row>
    <row r="51" ht="14.25" customHeight="1">
      <c r="B51" s="343" t="s">
        <v>54</v>
      </c>
      <c r="C51" s="344">
        <v>1300.0</v>
      </c>
      <c r="D51" s="2"/>
      <c r="E51" s="1"/>
      <c r="F51" s="2"/>
    </row>
    <row r="52" ht="14.25" customHeight="1">
      <c r="B52" s="341" t="s">
        <v>55</v>
      </c>
      <c r="C52" s="349">
        <v>1075.0</v>
      </c>
      <c r="D52" s="2"/>
      <c r="E52" s="1"/>
      <c r="F52" s="2"/>
    </row>
    <row r="53" ht="14.25" customHeight="1">
      <c r="B53" s="343"/>
      <c r="C53" s="344"/>
      <c r="D53" s="2"/>
      <c r="E53" s="1"/>
      <c r="F53" s="2"/>
    </row>
    <row r="54" ht="14.25" customHeight="1">
      <c r="B54" s="346" t="s">
        <v>60</v>
      </c>
      <c r="C54" s="350">
        <f>C48-C51-C52</f>
        <v>5612.77</v>
      </c>
      <c r="D54" s="2"/>
      <c r="E54" s="1"/>
      <c r="F54" s="2"/>
    </row>
    <row r="55" ht="14.25" customHeight="1">
      <c r="C55" s="1"/>
      <c r="D55" s="2"/>
      <c r="E55" s="1"/>
      <c r="F55" s="2"/>
    </row>
    <row r="56" ht="14.25" customHeight="1">
      <c r="C56" s="1"/>
      <c r="D56" s="2"/>
      <c r="E56" s="1"/>
      <c r="F56" s="2"/>
    </row>
    <row r="57" ht="14.25" customHeight="1">
      <c r="C57" s="1"/>
      <c r="D57" s="2"/>
      <c r="E57" s="1"/>
      <c r="F57" s="2"/>
    </row>
    <row r="58" ht="14.25" customHeight="1">
      <c r="C58" s="1"/>
      <c r="D58" s="2"/>
      <c r="E58" s="1"/>
      <c r="F58" s="2"/>
    </row>
    <row r="59" ht="14.25" customHeight="1">
      <c r="C59" s="1"/>
      <c r="D59" s="2"/>
      <c r="E59" s="1"/>
      <c r="F59" s="2"/>
    </row>
    <row r="60" ht="14.25" customHeight="1">
      <c r="C60" s="1"/>
      <c r="D60" s="2"/>
      <c r="E60" s="1"/>
      <c r="F60" s="2"/>
    </row>
    <row r="61" ht="14.25" customHeight="1">
      <c r="C61" s="1"/>
      <c r="D61" s="2"/>
      <c r="E61" s="1"/>
      <c r="F61" s="2"/>
    </row>
    <row r="62" ht="14.25" customHeight="1">
      <c r="C62" s="1"/>
      <c r="D62" s="2"/>
      <c r="E62" s="1"/>
      <c r="F62" s="2"/>
    </row>
    <row r="63" ht="14.25" customHeight="1">
      <c r="C63" s="1"/>
      <c r="D63" s="2"/>
      <c r="E63" s="1"/>
      <c r="F63" s="2"/>
    </row>
    <row r="64" ht="14.25" customHeight="1">
      <c r="C64" s="1"/>
      <c r="D64" s="2"/>
      <c r="E64" s="1"/>
      <c r="F64" s="2"/>
    </row>
    <row r="65" ht="14.25" customHeight="1">
      <c r="C65" s="1"/>
      <c r="D65" s="2"/>
      <c r="E65" s="1"/>
      <c r="F65" s="2"/>
    </row>
    <row r="66" ht="14.25" customHeight="1">
      <c r="C66" s="1"/>
      <c r="D66" s="2"/>
      <c r="E66" s="1"/>
      <c r="F66" s="2"/>
    </row>
    <row r="67" ht="14.25" customHeight="1">
      <c r="C67" s="1"/>
      <c r="D67" s="2"/>
      <c r="E67" s="1"/>
      <c r="F67" s="2"/>
    </row>
    <row r="68" ht="14.25" customHeight="1">
      <c r="C68" s="1"/>
      <c r="D68" s="2"/>
      <c r="E68" s="1"/>
      <c r="F68" s="2"/>
    </row>
    <row r="69" ht="14.25" customHeight="1">
      <c r="C69" s="1"/>
      <c r="D69" s="2"/>
      <c r="E69" s="1"/>
      <c r="F69" s="2"/>
    </row>
    <row r="70" ht="14.25" customHeight="1">
      <c r="C70" s="1"/>
      <c r="D70" s="2"/>
      <c r="E70" s="1"/>
      <c r="F70" s="2"/>
    </row>
    <row r="71" ht="14.25" customHeight="1">
      <c r="C71" s="1"/>
      <c r="D71" s="2"/>
      <c r="E71" s="1"/>
      <c r="F71" s="2"/>
    </row>
    <row r="72" ht="14.25" customHeight="1">
      <c r="C72" s="1"/>
      <c r="D72" s="2"/>
      <c r="E72" s="1"/>
      <c r="F72" s="2"/>
    </row>
    <row r="73" ht="14.25" customHeight="1">
      <c r="C73" s="1"/>
      <c r="D73" s="2"/>
      <c r="E73" s="1"/>
      <c r="F73" s="2"/>
    </row>
    <row r="74" ht="14.25" customHeight="1">
      <c r="C74" s="1"/>
      <c r="D74" s="2"/>
      <c r="E74" s="1"/>
      <c r="F74" s="2"/>
    </row>
    <row r="75" ht="14.25" customHeight="1">
      <c r="C75" s="1"/>
      <c r="D75" s="2"/>
      <c r="E75" s="1"/>
      <c r="F75" s="2"/>
    </row>
    <row r="76" ht="14.25" customHeight="1">
      <c r="C76" s="1"/>
      <c r="D76" s="2"/>
      <c r="E76" s="1"/>
      <c r="F76" s="2"/>
    </row>
    <row r="77" ht="14.25" customHeight="1">
      <c r="C77" s="1"/>
      <c r="D77" s="2"/>
      <c r="E77" s="1"/>
      <c r="F77" s="2"/>
    </row>
    <row r="78" ht="14.25" customHeight="1">
      <c r="C78" s="1"/>
      <c r="D78" s="2"/>
      <c r="E78" s="1"/>
      <c r="F78" s="2"/>
    </row>
    <row r="79" ht="14.25" customHeight="1">
      <c r="C79" s="1"/>
      <c r="D79" s="2"/>
      <c r="E79" s="1"/>
      <c r="F79" s="2"/>
    </row>
    <row r="80" ht="14.25" customHeight="1">
      <c r="C80" s="1"/>
      <c r="D80" s="2"/>
      <c r="E80" s="1"/>
      <c r="F80" s="2"/>
    </row>
    <row r="81" ht="14.25" customHeight="1">
      <c r="C81" s="1"/>
      <c r="D81" s="2"/>
      <c r="E81" s="1"/>
      <c r="F81" s="2"/>
    </row>
    <row r="82" ht="14.25" customHeight="1">
      <c r="C82" s="1"/>
      <c r="D82" s="2"/>
      <c r="E82" s="1"/>
      <c r="F82" s="2"/>
    </row>
    <row r="83" ht="14.25" customHeight="1">
      <c r="C83" s="1"/>
      <c r="D83" s="2"/>
      <c r="E83" s="1"/>
      <c r="F83" s="2"/>
    </row>
    <row r="84" ht="14.25" customHeight="1">
      <c r="C84" s="1"/>
      <c r="D84" s="2"/>
      <c r="E84" s="1"/>
      <c r="F84" s="2"/>
    </row>
    <row r="85" ht="14.25" customHeight="1">
      <c r="C85" s="1"/>
      <c r="D85" s="2"/>
      <c r="E85" s="1"/>
      <c r="F85" s="2"/>
    </row>
    <row r="86" ht="14.25" customHeight="1">
      <c r="C86" s="1"/>
      <c r="D86" s="2"/>
      <c r="E86" s="1"/>
      <c r="F86" s="2"/>
    </row>
    <row r="87" ht="14.25" customHeight="1">
      <c r="C87" s="1"/>
      <c r="D87" s="2"/>
      <c r="E87" s="1"/>
      <c r="F87" s="2"/>
    </row>
    <row r="88" ht="14.25" customHeight="1">
      <c r="C88" s="1"/>
      <c r="D88" s="2"/>
      <c r="E88" s="1"/>
      <c r="F88" s="2"/>
    </row>
    <row r="89" ht="14.25" customHeight="1">
      <c r="C89" s="1"/>
      <c r="D89" s="2"/>
      <c r="E89" s="1"/>
      <c r="F89" s="2"/>
    </row>
    <row r="90" ht="14.25" customHeight="1">
      <c r="C90" s="1"/>
      <c r="D90" s="2"/>
      <c r="E90" s="1"/>
      <c r="F90" s="2"/>
    </row>
    <row r="91" ht="14.25" customHeight="1">
      <c r="C91" s="1"/>
      <c r="D91" s="2"/>
      <c r="E91" s="1"/>
      <c r="F91" s="2"/>
    </row>
    <row r="92" ht="14.25" customHeight="1">
      <c r="C92" s="1"/>
      <c r="D92" s="2"/>
      <c r="E92" s="1"/>
      <c r="F92" s="2"/>
    </row>
    <row r="93" ht="14.25" customHeight="1">
      <c r="C93" s="1"/>
      <c r="D93" s="2"/>
      <c r="E93" s="1"/>
      <c r="F93" s="2"/>
    </row>
    <row r="94" ht="14.25" customHeight="1">
      <c r="C94" s="1"/>
      <c r="D94" s="2"/>
      <c r="E94" s="1"/>
      <c r="F94" s="2"/>
    </row>
    <row r="95" ht="14.25" customHeight="1">
      <c r="C95" s="1"/>
      <c r="D95" s="2"/>
      <c r="E95" s="1"/>
      <c r="F95" s="2"/>
    </row>
    <row r="96" ht="14.25" customHeight="1">
      <c r="C96" s="1"/>
      <c r="D96" s="2"/>
      <c r="E96" s="1"/>
      <c r="F96" s="2"/>
    </row>
    <row r="97" ht="14.25" customHeight="1">
      <c r="C97" s="1"/>
      <c r="D97" s="2"/>
      <c r="E97" s="1"/>
      <c r="F97" s="2"/>
    </row>
    <row r="98" ht="14.25" customHeight="1">
      <c r="C98" s="1"/>
      <c r="D98" s="2"/>
      <c r="E98" s="1"/>
      <c r="F98" s="2"/>
    </row>
    <row r="99" ht="14.25" customHeight="1">
      <c r="C99" s="1"/>
      <c r="D99" s="2"/>
      <c r="E99" s="1"/>
      <c r="F99" s="2"/>
    </row>
    <row r="100" ht="14.25" customHeight="1">
      <c r="C100" s="1"/>
      <c r="D100" s="2"/>
      <c r="E100" s="1"/>
      <c r="F100" s="2"/>
    </row>
    <row r="101" ht="14.25" customHeight="1">
      <c r="C101" s="1"/>
      <c r="D101" s="2"/>
      <c r="E101" s="1"/>
      <c r="F101" s="2"/>
    </row>
    <row r="102" ht="14.25" customHeight="1">
      <c r="C102" s="1"/>
      <c r="D102" s="2"/>
      <c r="E102" s="1"/>
      <c r="F102" s="2"/>
    </row>
    <row r="103" ht="14.25" customHeight="1">
      <c r="C103" s="1"/>
      <c r="D103" s="2"/>
      <c r="E103" s="1"/>
      <c r="F103" s="2"/>
    </row>
    <row r="104" ht="14.25" customHeight="1">
      <c r="C104" s="1"/>
      <c r="D104" s="2"/>
      <c r="E104" s="1"/>
      <c r="F104" s="2"/>
    </row>
    <row r="105" ht="14.25" customHeight="1">
      <c r="C105" s="1"/>
      <c r="D105" s="2"/>
      <c r="E105" s="1"/>
      <c r="F105" s="2"/>
    </row>
    <row r="106" ht="14.25" customHeight="1">
      <c r="C106" s="1"/>
      <c r="D106" s="2"/>
      <c r="E106" s="1"/>
      <c r="F106" s="2"/>
    </row>
    <row r="107" ht="14.25" customHeight="1">
      <c r="C107" s="1"/>
      <c r="D107" s="2"/>
      <c r="E107" s="1"/>
      <c r="F107" s="2"/>
    </row>
    <row r="108" ht="14.25" customHeight="1">
      <c r="C108" s="1"/>
      <c r="D108" s="2"/>
      <c r="E108" s="1"/>
      <c r="F108" s="2"/>
    </row>
    <row r="109" ht="14.25" customHeight="1">
      <c r="C109" s="1"/>
      <c r="D109" s="2"/>
      <c r="E109" s="1"/>
      <c r="F109" s="2"/>
    </row>
    <row r="110" ht="14.25" customHeight="1">
      <c r="C110" s="1"/>
      <c r="D110" s="2"/>
      <c r="E110" s="1"/>
      <c r="F110" s="2"/>
    </row>
    <row r="111" ht="14.25" customHeight="1">
      <c r="C111" s="1"/>
      <c r="D111" s="2"/>
      <c r="E111" s="1"/>
      <c r="F111" s="2"/>
    </row>
    <row r="112" ht="14.25" customHeight="1">
      <c r="C112" s="1"/>
      <c r="D112" s="2"/>
      <c r="E112" s="1"/>
      <c r="F112" s="2"/>
    </row>
    <row r="113" ht="14.25" customHeight="1">
      <c r="C113" s="1"/>
      <c r="D113" s="2"/>
      <c r="E113" s="1"/>
      <c r="F113" s="2"/>
    </row>
    <row r="114" ht="14.25" customHeight="1">
      <c r="C114" s="1"/>
      <c r="D114" s="2"/>
      <c r="E114" s="1"/>
      <c r="F114" s="2"/>
    </row>
    <row r="115" ht="14.25" customHeight="1">
      <c r="C115" s="1"/>
      <c r="D115" s="2"/>
      <c r="E115" s="1"/>
      <c r="F115" s="2"/>
    </row>
    <row r="116" ht="14.25" customHeight="1">
      <c r="C116" s="1"/>
      <c r="D116" s="2"/>
      <c r="E116" s="1"/>
      <c r="F116" s="2"/>
    </row>
    <row r="117" ht="14.25" customHeight="1">
      <c r="C117" s="1"/>
      <c r="D117" s="2"/>
      <c r="E117" s="1"/>
      <c r="F117" s="2"/>
    </row>
    <row r="118" ht="14.25" customHeight="1">
      <c r="C118" s="1"/>
      <c r="D118" s="2"/>
      <c r="E118" s="1"/>
      <c r="F118" s="2"/>
    </row>
    <row r="119" ht="14.25" customHeight="1">
      <c r="C119" s="1"/>
      <c r="D119" s="2"/>
      <c r="E119" s="1"/>
      <c r="F119" s="2"/>
    </row>
    <row r="120" ht="14.25" customHeight="1">
      <c r="C120" s="1"/>
      <c r="D120" s="2"/>
      <c r="E120" s="1"/>
      <c r="F120" s="2"/>
    </row>
    <row r="121" ht="14.25" customHeight="1">
      <c r="C121" s="1"/>
      <c r="D121" s="2"/>
      <c r="E121" s="1"/>
      <c r="F121" s="2"/>
    </row>
    <row r="122" ht="14.25" customHeight="1">
      <c r="C122" s="1"/>
      <c r="D122" s="2"/>
      <c r="E122" s="1"/>
      <c r="F122" s="2"/>
    </row>
    <row r="123" ht="14.25" customHeight="1">
      <c r="C123" s="1"/>
      <c r="D123" s="2"/>
      <c r="E123" s="1"/>
      <c r="F123" s="2"/>
    </row>
    <row r="124" ht="14.25" customHeight="1">
      <c r="C124" s="1"/>
      <c r="D124" s="2"/>
      <c r="E124" s="1"/>
      <c r="F124" s="2"/>
    </row>
    <row r="125" ht="14.25" customHeight="1">
      <c r="C125" s="1"/>
      <c r="D125" s="2"/>
      <c r="E125" s="1"/>
      <c r="F125" s="2"/>
    </row>
    <row r="126" ht="14.25" customHeight="1">
      <c r="C126" s="1"/>
      <c r="D126" s="2"/>
      <c r="E126" s="1"/>
      <c r="F126" s="2"/>
    </row>
    <row r="127" ht="14.25" customHeight="1">
      <c r="C127" s="1"/>
      <c r="D127" s="2"/>
      <c r="E127" s="1"/>
      <c r="F127" s="2"/>
    </row>
    <row r="128" ht="14.25" customHeight="1">
      <c r="C128" s="1"/>
      <c r="D128" s="2"/>
      <c r="E128" s="1"/>
      <c r="F128" s="2"/>
    </row>
    <row r="129" ht="14.25" customHeight="1">
      <c r="C129" s="1"/>
      <c r="D129" s="2"/>
      <c r="E129" s="1"/>
      <c r="F129" s="2"/>
    </row>
    <row r="130" ht="14.25" customHeight="1">
      <c r="C130" s="1"/>
      <c r="D130" s="2"/>
      <c r="E130" s="1"/>
      <c r="F130" s="2"/>
    </row>
    <row r="131" ht="14.25" customHeight="1">
      <c r="C131" s="1"/>
      <c r="D131" s="2"/>
      <c r="E131" s="1"/>
      <c r="F131" s="2"/>
    </row>
    <row r="132" ht="14.25" customHeight="1">
      <c r="C132" s="1"/>
      <c r="D132" s="2"/>
      <c r="E132" s="1"/>
      <c r="F132" s="2"/>
    </row>
    <row r="133" ht="14.25" customHeight="1">
      <c r="C133" s="1"/>
      <c r="D133" s="2"/>
      <c r="E133" s="1"/>
      <c r="F133" s="2"/>
    </row>
    <row r="134" ht="14.25" customHeight="1">
      <c r="C134" s="1"/>
      <c r="D134" s="2"/>
      <c r="E134" s="1"/>
      <c r="F134" s="2"/>
    </row>
    <row r="135" ht="14.25" customHeight="1">
      <c r="C135" s="1"/>
      <c r="D135" s="2"/>
      <c r="E135" s="1"/>
      <c r="F135" s="2"/>
    </row>
    <row r="136" ht="14.25" customHeight="1">
      <c r="C136" s="1"/>
      <c r="D136" s="2"/>
      <c r="E136" s="1"/>
      <c r="F136" s="2"/>
    </row>
    <row r="137" ht="14.25" customHeight="1">
      <c r="C137" s="1"/>
      <c r="D137" s="2"/>
      <c r="E137" s="1"/>
      <c r="F137" s="2"/>
    </row>
    <row r="138" ht="14.25" customHeight="1">
      <c r="C138" s="1"/>
      <c r="D138" s="2"/>
      <c r="E138" s="1"/>
      <c r="F138" s="2"/>
    </row>
    <row r="139" ht="14.25" customHeight="1">
      <c r="C139" s="1"/>
      <c r="D139" s="2"/>
      <c r="E139" s="1"/>
      <c r="F139" s="2"/>
    </row>
    <row r="140" ht="14.25" customHeight="1">
      <c r="C140" s="1"/>
      <c r="D140" s="2"/>
      <c r="E140" s="1"/>
      <c r="F140" s="2"/>
    </row>
    <row r="141" ht="14.25" customHeight="1">
      <c r="C141" s="1"/>
      <c r="D141" s="2"/>
      <c r="E141" s="1"/>
      <c r="F141" s="2"/>
    </row>
    <row r="142" ht="14.25" customHeight="1">
      <c r="C142" s="1"/>
      <c r="D142" s="2"/>
      <c r="E142" s="1"/>
      <c r="F142" s="2"/>
    </row>
    <row r="143" ht="14.25" customHeight="1">
      <c r="C143" s="1"/>
      <c r="D143" s="2"/>
      <c r="E143" s="1"/>
      <c r="F143" s="2"/>
    </row>
    <row r="144" ht="14.25" customHeight="1">
      <c r="C144" s="1"/>
      <c r="D144" s="2"/>
      <c r="E144" s="1"/>
      <c r="F144" s="2"/>
    </row>
    <row r="145" ht="14.25" customHeight="1">
      <c r="C145" s="1"/>
      <c r="D145" s="2"/>
      <c r="E145" s="1"/>
      <c r="F145" s="2"/>
    </row>
    <row r="146" ht="14.25" customHeight="1">
      <c r="C146" s="1"/>
      <c r="D146" s="2"/>
      <c r="E146" s="1"/>
      <c r="F146" s="2"/>
    </row>
    <row r="147" ht="14.25" customHeight="1">
      <c r="C147" s="1"/>
      <c r="D147" s="2"/>
      <c r="E147" s="1"/>
      <c r="F147" s="2"/>
    </row>
    <row r="148" ht="14.25" customHeight="1">
      <c r="C148" s="1"/>
      <c r="D148" s="2"/>
      <c r="E148" s="1"/>
      <c r="F148" s="2"/>
    </row>
    <row r="149" ht="14.25" customHeight="1">
      <c r="C149" s="1"/>
      <c r="D149" s="2"/>
      <c r="E149" s="1"/>
      <c r="F149" s="2"/>
    </row>
    <row r="150" ht="14.25" customHeight="1">
      <c r="C150" s="1"/>
      <c r="D150" s="2"/>
      <c r="E150" s="1"/>
      <c r="F150" s="2"/>
    </row>
    <row r="151" ht="14.25" customHeight="1">
      <c r="C151" s="1"/>
      <c r="D151" s="2"/>
      <c r="E151" s="1"/>
      <c r="F151" s="2"/>
    </row>
    <row r="152" ht="14.25" customHeight="1">
      <c r="C152" s="1"/>
      <c r="D152" s="2"/>
      <c r="E152" s="1"/>
      <c r="F152" s="2"/>
    </row>
    <row r="153" ht="14.25" customHeight="1">
      <c r="C153" s="1"/>
      <c r="D153" s="2"/>
      <c r="E153" s="1"/>
      <c r="F153" s="2"/>
    </row>
    <row r="154" ht="14.25" customHeight="1">
      <c r="C154" s="1"/>
      <c r="D154" s="2"/>
      <c r="E154" s="1"/>
      <c r="F154" s="2"/>
    </row>
    <row r="155" ht="14.25" customHeight="1">
      <c r="C155" s="1"/>
      <c r="D155" s="2"/>
      <c r="E155" s="1"/>
      <c r="F155" s="2"/>
    </row>
    <row r="156" ht="14.25" customHeight="1">
      <c r="C156" s="1"/>
      <c r="D156" s="2"/>
      <c r="E156" s="1"/>
      <c r="F156" s="2"/>
    </row>
    <row r="157" ht="14.25" customHeight="1">
      <c r="C157" s="1"/>
      <c r="D157" s="2"/>
      <c r="E157" s="1"/>
      <c r="F157" s="2"/>
    </row>
    <row r="158" ht="14.25" customHeight="1">
      <c r="C158" s="1"/>
      <c r="D158" s="2"/>
      <c r="E158" s="1"/>
      <c r="F158" s="2"/>
    </row>
    <row r="159" ht="14.25" customHeight="1">
      <c r="C159" s="1"/>
      <c r="D159" s="2"/>
      <c r="E159" s="1"/>
      <c r="F159" s="2"/>
    </row>
    <row r="160" ht="14.25" customHeight="1">
      <c r="C160" s="1"/>
      <c r="D160" s="2"/>
      <c r="E160" s="1"/>
      <c r="F160" s="2"/>
    </row>
    <row r="161" ht="14.25" customHeight="1">
      <c r="C161" s="1"/>
      <c r="D161" s="2"/>
      <c r="E161" s="1"/>
      <c r="F161" s="2"/>
    </row>
    <row r="162" ht="14.25" customHeight="1">
      <c r="C162" s="1"/>
      <c r="D162" s="2"/>
      <c r="E162" s="1"/>
      <c r="F162" s="2"/>
    </row>
    <row r="163" ht="14.25" customHeight="1">
      <c r="C163" s="1"/>
      <c r="D163" s="2"/>
      <c r="E163" s="1"/>
      <c r="F163" s="2"/>
    </row>
    <row r="164" ht="14.25" customHeight="1">
      <c r="C164" s="1"/>
      <c r="D164" s="2"/>
      <c r="E164" s="1"/>
      <c r="F164" s="2"/>
    </row>
    <row r="165" ht="14.25" customHeight="1">
      <c r="C165" s="1"/>
      <c r="D165" s="2"/>
      <c r="E165" s="1"/>
      <c r="F165" s="2"/>
    </row>
    <row r="166" ht="14.25" customHeight="1">
      <c r="C166" s="1"/>
      <c r="D166" s="2"/>
      <c r="E166" s="1"/>
      <c r="F166" s="2"/>
    </row>
    <row r="167" ht="14.25" customHeight="1">
      <c r="C167" s="1"/>
      <c r="D167" s="2"/>
      <c r="E167" s="1"/>
      <c r="F167" s="2"/>
    </row>
    <row r="168" ht="14.25" customHeight="1">
      <c r="C168" s="1"/>
      <c r="D168" s="2"/>
      <c r="E168" s="1"/>
      <c r="F168" s="2"/>
    </row>
    <row r="169" ht="14.25" customHeight="1">
      <c r="C169" s="1"/>
      <c r="D169" s="2"/>
      <c r="E169" s="1"/>
      <c r="F169" s="2"/>
    </row>
    <row r="170" ht="14.25" customHeight="1">
      <c r="C170" s="1"/>
      <c r="D170" s="2"/>
      <c r="E170" s="1"/>
      <c r="F170" s="2"/>
    </row>
    <row r="171" ht="14.25" customHeight="1">
      <c r="C171" s="1"/>
      <c r="D171" s="2"/>
      <c r="E171" s="1"/>
      <c r="F171" s="2"/>
    </row>
    <row r="172" ht="14.25" customHeight="1">
      <c r="C172" s="1"/>
      <c r="D172" s="2"/>
      <c r="E172" s="1"/>
      <c r="F172" s="2"/>
    </row>
    <row r="173" ht="14.25" customHeight="1">
      <c r="C173" s="1"/>
      <c r="D173" s="2"/>
      <c r="E173" s="1"/>
      <c r="F173" s="2"/>
    </row>
    <row r="174" ht="14.25" customHeight="1">
      <c r="C174" s="1"/>
      <c r="D174" s="2"/>
      <c r="E174" s="1"/>
      <c r="F174" s="2"/>
    </row>
    <row r="175" ht="14.25" customHeight="1">
      <c r="C175" s="1"/>
      <c r="D175" s="2"/>
      <c r="E175" s="1"/>
      <c r="F175" s="2"/>
    </row>
    <row r="176" ht="14.25" customHeight="1">
      <c r="C176" s="1"/>
      <c r="D176" s="2"/>
      <c r="E176" s="1"/>
      <c r="F176" s="2"/>
    </row>
    <row r="177" ht="14.25" customHeight="1">
      <c r="C177" s="1"/>
      <c r="D177" s="2"/>
      <c r="E177" s="1"/>
      <c r="F177" s="2"/>
    </row>
    <row r="178" ht="14.25" customHeight="1">
      <c r="C178" s="1"/>
      <c r="D178" s="2"/>
      <c r="E178" s="1"/>
      <c r="F178" s="2"/>
    </row>
    <row r="179" ht="14.25" customHeight="1">
      <c r="C179" s="1"/>
      <c r="D179" s="2"/>
      <c r="E179" s="1"/>
      <c r="F179" s="2"/>
    </row>
    <row r="180" ht="14.25" customHeight="1">
      <c r="C180" s="1"/>
      <c r="D180" s="2"/>
      <c r="E180" s="1"/>
      <c r="F180" s="2"/>
    </row>
    <row r="181" ht="14.25" customHeight="1">
      <c r="C181" s="1"/>
      <c r="D181" s="2"/>
      <c r="E181" s="1"/>
      <c r="F181" s="2"/>
    </row>
    <row r="182" ht="14.25" customHeight="1">
      <c r="C182" s="1"/>
      <c r="D182" s="2"/>
      <c r="E182" s="1"/>
      <c r="F182" s="2"/>
    </row>
    <row r="183" ht="14.25" customHeight="1">
      <c r="C183" s="1"/>
      <c r="D183" s="2"/>
      <c r="E183" s="1"/>
      <c r="F183" s="2"/>
    </row>
    <row r="184" ht="14.25" customHeight="1">
      <c r="C184" s="1"/>
      <c r="D184" s="2"/>
      <c r="E184" s="1"/>
      <c r="F184" s="2"/>
    </row>
    <row r="185" ht="14.25" customHeight="1">
      <c r="C185" s="1"/>
      <c r="D185" s="2"/>
      <c r="E185" s="1"/>
      <c r="F185" s="2"/>
    </row>
    <row r="186" ht="14.25" customHeight="1">
      <c r="C186" s="1"/>
      <c r="D186" s="2"/>
      <c r="E186" s="1"/>
      <c r="F186" s="2"/>
    </row>
    <row r="187" ht="14.25" customHeight="1">
      <c r="C187" s="1"/>
      <c r="D187" s="2"/>
      <c r="E187" s="1"/>
      <c r="F187" s="2"/>
    </row>
    <row r="188" ht="14.25" customHeight="1">
      <c r="C188" s="1"/>
      <c r="D188" s="2"/>
      <c r="E188" s="1"/>
      <c r="F188" s="2"/>
    </row>
    <row r="189" ht="14.25" customHeight="1">
      <c r="C189" s="1"/>
      <c r="D189" s="2"/>
      <c r="E189" s="1"/>
      <c r="F189" s="2"/>
    </row>
    <row r="190" ht="14.25" customHeight="1">
      <c r="C190" s="1"/>
      <c r="D190" s="2"/>
      <c r="E190" s="1"/>
      <c r="F190" s="2"/>
    </row>
    <row r="191" ht="14.25" customHeight="1">
      <c r="C191" s="1"/>
      <c r="D191" s="2"/>
      <c r="E191" s="1"/>
      <c r="F191" s="2"/>
    </row>
    <row r="192" ht="14.25" customHeight="1">
      <c r="C192" s="1"/>
      <c r="D192" s="2"/>
      <c r="E192" s="1"/>
      <c r="F192" s="2"/>
    </row>
    <row r="193" ht="14.25" customHeight="1">
      <c r="C193" s="1"/>
      <c r="D193" s="2"/>
      <c r="E193" s="1"/>
      <c r="F193" s="2"/>
    </row>
    <row r="194" ht="14.25" customHeight="1">
      <c r="C194" s="1"/>
      <c r="D194" s="2"/>
      <c r="E194" s="1"/>
      <c r="F194" s="2"/>
    </row>
    <row r="195" ht="14.25" customHeight="1">
      <c r="C195" s="1"/>
      <c r="D195" s="2"/>
      <c r="E195" s="1"/>
      <c r="F195" s="2"/>
    </row>
    <row r="196" ht="14.25" customHeight="1">
      <c r="C196" s="1"/>
      <c r="D196" s="2"/>
      <c r="E196" s="1"/>
      <c r="F196" s="2"/>
    </row>
    <row r="197" ht="14.25" customHeight="1">
      <c r="C197" s="1"/>
      <c r="D197" s="2"/>
      <c r="E197" s="1"/>
      <c r="F197" s="2"/>
    </row>
    <row r="198" ht="14.25" customHeight="1">
      <c r="C198" s="1"/>
      <c r="D198" s="2"/>
      <c r="E198" s="1"/>
      <c r="F198" s="2"/>
    </row>
    <row r="199" ht="14.25" customHeight="1">
      <c r="C199" s="1"/>
      <c r="D199" s="2"/>
      <c r="E199" s="1"/>
      <c r="F199" s="2"/>
    </row>
    <row r="200" ht="14.25" customHeight="1">
      <c r="C200" s="1"/>
      <c r="D200" s="2"/>
      <c r="E200" s="1"/>
      <c r="F200" s="2"/>
    </row>
    <row r="201" ht="14.25" customHeight="1">
      <c r="C201" s="1"/>
      <c r="D201" s="2"/>
      <c r="E201" s="1"/>
      <c r="F201" s="2"/>
    </row>
    <row r="202" ht="14.25" customHeight="1">
      <c r="C202" s="1"/>
      <c r="D202" s="2"/>
      <c r="E202" s="1"/>
      <c r="F202" s="2"/>
    </row>
    <row r="203" ht="14.25" customHeight="1">
      <c r="C203" s="1"/>
      <c r="D203" s="2"/>
      <c r="E203" s="1"/>
      <c r="F203" s="2"/>
    </row>
    <row r="204" ht="14.25" customHeight="1">
      <c r="C204" s="1"/>
      <c r="D204" s="2"/>
      <c r="E204" s="1"/>
      <c r="F204" s="2"/>
    </row>
    <row r="205" ht="14.25" customHeight="1">
      <c r="C205" s="1"/>
      <c r="D205" s="2"/>
      <c r="E205" s="1"/>
      <c r="F205" s="2"/>
    </row>
    <row r="206" ht="14.25" customHeight="1">
      <c r="C206" s="1"/>
      <c r="D206" s="2"/>
      <c r="E206" s="1"/>
      <c r="F206" s="2"/>
    </row>
    <row r="207" ht="14.25" customHeight="1">
      <c r="C207" s="1"/>
      <c r="D207" s="2"/>
      <c r="E207" s="1"/>
      <c r="F207" s="2"/>
    </row>
    <row r="208" ht="14.25" customHeight="1">
      <c r="C208" s="1"/>
      <c r="D208" s="2"/>
      <c r="E208" s="1"/>
      <c r="F208" s="2"/>
    </row>
    <row r="209" ht="14.25" customHeight="1">
      <c r="C209" s="1"/>
      <c r="D209" s="2"/>
      <c r="E209" s="1"/>
      <c r="F209" s="2"/>
    </row>
    <row r="210" ht="14.25" customHeight="1">
      <c r="C210" s="1"/>
      <c r="D210" s="2"/>
      <c r="E210" s="1"/>
      <c r="F210" s="2"/>
    </row>
    <row r="211" ht="14.25" customHeight="1">
      <c r="C211" s="1"/>
      <c r="D211" s="2"/>
      <c r="E211" s="1"/>
      <c r="F211" s="2"/>
    </row>
    <row r="212" ht="14.25" customHeight="1">
      <c r="C212" s="1"/>
      <c r="D212" s="2"/>
      <c r="E212" s="1"/>
      <c r="F212" s="2"/>
    </row>
    <row r="213" ht="14.25" customHeight="1">
      <c r="C213" s="1"/>
      <c r="D213" s="2"/>
      <c r="E213" s="1"/>
      <c r="F213" s="2"/>
    </row>
    <row r="214" ht="14.25" customHeight="1">
      <c r="C214" s="1"/>
      <c r="D214" s="2"/>
      <c r="E214" s="1"/>
      <c r="F214" s="2"/>
    </row>
    <row r="215" ht="14.25" customHeight="1">
      <c r="C215" s="1"/>
      <c r="D215" s="2"/>
      <c r="E215" s="1"/>
      <c r="F215" s="2"/>
    </row>
    <row r="216" ht="14.25" customHeight="1">
      <c r="C216" s="1"/>
      <c r="D216" s="2"/>
      <c r="E216" s="1"/>
      <c r="F216" s="2"/>
    </row>
    <row r="217" ht="14.25" customHeight="1">
      <c r="C217" s="1"/>
      <c r="D217" s="2"/>
      <c r="E217" s="1"/>
      <c r="F217" s="2"/>
    </row>
    <row r="218" ht="14.25" customHeight="1">
      <c r="C218" s="1"/>
      <c r="D218" s="2"/>
      <c r="E218" s="1"/>
      <c r="F218" s="2"/>
    </row>
    <row r="219" ht="14.25" customHeight="1">
      <c r="C219" s="1"/>
      <c r="D219" s="2"/>
      <c r="E219" s="1"/>
      <c r="F219" s="2"/>
    </row>
    <row r="220" ht="14.25" customHeight="1">
      <c r="C220" s="1"/>
      <c r="D220" s="2"/>
      <c r="E220" s="1"/>
      <c r="F220" s="2"/>
    </row>
    <row r="221" ht="14.25" customHeight="1">
      <c r="C221" s="1"/>
      <c r="D221" s="2"/>
      <c r="E221" s="1"/>
      <c r="F221" s="2"/>
    </row>
    <row r="222" ht="14.25" customHeight="1">
      <c r="C222" s="1"/>
      <c r="D222" s="2"/>
      <c r="E222" s="1"/>
      <c r="F222" s="2"/>
    </row>
    <row r="223" ht="14.25" customHeight="1">
      <c r="C223" s="1"/>
      <c r="D223" s="2"/>
      <c r="E223" s="1"/>
      <c r="F223" s="2"/>
    </row>
    <row r="224" ht="14.25" customHeight="1">
      <c r="C224" s="1"/>
      <c r="D224" s="2"/>
      <c r="E224" s="1"/>
      <c r="F224" s="2"/>
    </row>
    <row r="225" ht="14.25" customHeight="1">
      <c r="C225" s="1"/>
      <c r="D225" s="2"/>
      <c r="E225" s="1"/>
      <c r="F225" s="2"/>
    </row>
    <row r="226" ht="14.25" customHeight="1">
      <c r="C226" s="1"/>
      <c r="D226" s="2"/>
      <c r="E226" s="1"/>
      <c r="F226" s="2"/>
    </row>
    <row r="227" ht="14.25" customHeight="1">
      <c r="C227" s="1"/>
      <c r="D227" s="2"/>
      <c r="E227" s="1"/>
      <c r="F227" s="2"/>
    </row>
    <row r="228" ht="14.25" customHeight="1">
      <c r="C228" s="1"/>
      <c r="D228" s="2"/>
      <c r="E228" s="1"/>
      <c r="F228" s="2"/>
    </row>
    <row r="229" ht="14.25" customHeight="1">
      <c r="C229" s="1"/>
      <c r="D229" s="2"/>
      <c r="E229" s="1"/>
      <c r="F229" s="2"/>
    </row>
    <row r="230" ht="14.25" customHeight="1">
      <c r="C230" s="1"/>
      <c r="D230" s="2"/>
      <c r="E230" s="1"/>
      <c r="F230" s="2"/>
    </row>
    <row r="231" ht="14.25" customHeight="1">
      <c r="C231" s="1"/>
      <c r="D231" s="2"/>
      <c r="E231" s="1"/>
      <c r="F231" s="2"/>
    </row>
    <row r="232" ht="14.25" customHeight="1">
      <c r="C232" s="1"/>
      <c r="D232" s="2"/>
      <c r="E232" s="1"/>
      <c r="F232" s="2"/>
    </row>
    <row r="233" ht="14.25" customHeight="1">
      <c r="C233" s="1"/>
      <c r="D233" s="2"/>
      <c r="E233" s="1"/>
      <c r="F233" s="2"/>
    </row>
    <row r="234" ht="14.25" customHeight="1">
      <c r="C234" s="1"/>
      <c r="D234" s="2"/>
      <c r="E234" s="1"/>
      <c r="F234" s="2"/>
    </row>
    <row r="235" ht="14.25" customHeight="1">
      <c r="C235" s="1"/>
      <c r="D235" s="2"/>
      <c r="E235" s="1"/>
      <c r="F235" s="2"/>
    </row>
    <row r="236" ht="14.25" customHeight="1">
      <c r="C236" s="1"/>
      <c r="D236" s="2"/>
      <c r="E236" s="1"/>
      <c r="F236" s="2"/>
    </row>
    <row r="237" ht="14.25" customHeight="1">
      <c r="C237" s="1"/>
      <c r="D237" s="2"/>
      <c r="E237" s="1"/>
      <c r="F237" s="2"/>
    </row>
    <row r="238" ht="14.25" customHeight="1">
      <c r="C238" s="1"/>
      <c r="D238" s="2"/>
      <c r="E238" s="1"/>
      <c r="F238" s="2"/>
    </row>
    <row r="239" ht="14.25" customHeight="1">
      <c r="C239" s="1"/>
      <c r="D239" s="2"/>
      <c r="E239" s="1"/>
      <c r="F239" s="2"/>
    </row>
    <row r="240" ht="14.25" customHeight="1">
      <c r="C240" s="1"/>
      <c r="D240" s="2"/>
      <c r="E240" s="1"/>
      <c r="F240" s="2"/>
    </row>
    <row r="241" ht="14.25" customHeight="1">
      <c r="C241" s="1"/>
      <c r="D241" s="2"/>
      <c r="E241" s="1"/>
      <c r="F241" s="2"/>
    </row>
    <row r="242" ht="14.25" customHeight="1">
      <c r="C242" s="1"/>
      <c r="D242" s="2"/>
      <c r="E242" s="1"/>
      <c r="F242" s="2"/>
    </row>
    <row r="243" ht="14.25" customHeight="1">
      <c r="C243" s="1"/>
      <c r="D243" s="2"/>
      <c r="E243" s="1"/>
      <c r="F243" s="2"/>
    </row>
    <row r="244" ht="14.25" customHeight="1">
      <c r="C244" s="1"/>
      <c r="D244" s="2"/>
      <c r="E244" s="1"/>
      <c r="F244" s="2"/>
    </row>
    <row r="245" ht="14.25" customHeight="1">
      <c r="C245" s="1"/>
      <c r="D245" s="2"/>
      <c r="E245" s="1"/>
      <c r="F245" s="2"/>
    </row>
    <row r="246" ht="14.25" customHeight="1">
      <c r="C246" s="1"/>
      <c r="D246" s="2"/>
      <c r="E246" s="1"/>
      <c r="F246" s="2"/>
    </row>
    <row r="247" ht="14.25" customHeight="1">
      <c r="C247" s="1"/>
      <c r="D247" s="2"/>
      <c r="E247" s="1"/>
      <c r="F247" s="2"/>
    </row>
    <row r="248" ht="14.25" customHeight="1">
      <c r="C248" s="1"/>
      <c r="D248" s="2"/>
      <c r="E248" s="1"/>
      <c r="F248" s="2"/>
    </row>
    <row r="249" ht="14.25" customHeight="1">
      <c r="C249" s="1"/>
      <c r="D249" s="2"/>
      <c r="E249" s="1"/>
      <c r="F249" s="2"/>
    </row>
    <row r="250" ht="14.25" customHeight="1">
      <c r="C250" s="1"/>
      <c r="D250" s="2"/>
      <c r="E250" s="1"/>
      <c r="F250" s="2"/>
    </row>
    <row r="251" ht="14.25" customHeight="1">
      <c r="C251" s="1"/>
      <c r="D251" s="2"/>
      <c r="E251" s="1"/>
      <c r="F251" s="2"/>
    </row>
    <row r="252" ht="14.25" customHeight="1">
      <c r="C252" s="1"/>
      <c r="D252" s="2"/>
      <c r="E252" s="1"/>
      <c r="F252" s="2"/>
    </row>
    <row r="253" ht="14.25" customHeight="1">
      <c r="C253" s="1"/>
      <c r="D253" s="2"/>
      <c r="E253" s="1"/>
      <c r="F253" s="2"/>
    </row>
    <row r="254" ht="14.25" customHeight="1">
      <c r="C254" s="1"/>
      <c r="D254" s="2"/>
      <c r="E254" s="1"/>
      <c r="F254" s="2"/>
    </row>
    <row r="255" ht="14.25" customHeight="1">
      <c r="C255" s="1"/>
      <c r="D255" s="2"/>
      <c r="E255" s="1"/>
      <c r="F255" s="2"/>
    </row>
    <row r="256" ht="14.25" customHeight="1">
      <c r="C256" s="1"/>
      <c r="D256" s="2"/>
      <c r="E256" s="1"/>
      <c r="F256" s="2"/>
    </row>
    <row r="257" ht="14.25" customHeight="1">
      <c r="C257" s="1"/>
      <c r="D257" s="2"/>
      <c r="E257" s="1"/>
      <c r="F257" s="2"/>
    </row>
    <row r="258" ht="14.25" customHeight="1">
      <c r="C258" s="1"/>
      <c r="D258" s="2"/>
      <c r="E258" s="1"/>
      <c r="F258" s="2"/>
    </row>
    <row r="259" ht="14.25" customHeight="1">
      <c r="C259" s="1"/>
      <c r="D259" s="2"/>
      <c r="E259" s="1"/>
      <c r="F259" s="2"/>
    </row>
    <row r="260" ht="14.25" customHeight="1">
      <c r="C260" s="1"/>
      <c r="D260" s="2"/>
      <c r="E260" s="1"/>
      <c r="F260" s="2"/>
    </row>
    <row r="261" ht="14.25" customHeight="1">
      <c r="C261" s="1"/>
      <c r="D261" s="2"/>
      <c r="E261" s="1"/>
      <c r="F261" s="2"/>
    </row>
    <row r="262" ht="14.25" customHeight="1">
      <c r="C262" s="1"/>
      <c r="D262" s="2"/>
      <c r="E262" s="1"/>
      <c r="F262" s="2"/>
    </row>
    <row r="263" ht="14.25" customHeight="1">
      <c r="C263" s="1"/>
      <c r="D263" s="2"/>
      <c r="E263" s="1"/>
      <c r="F263" s="2"/>
    </row>
    <row r="264" ht="14.25" customHeight="1">
      <c r="C264" s="1"/>
      <c r="D264" s="2"/>
      <c r="E264" s="1"/>
      <c r="F264" s="2"/>
    </row>
    <row r="265" ht="14.25" customHeight="1">
      <c r="C265" s="1"/>
      <c r="D265" s="2"/>
      <c r="E265" s="1"/>
      <c r="F265" s="2"/>
    </row>
    <row r="266" ht="14.25" customHeight="1">
      <c r="C266" s="1"/>
      <c r="D266" s="2"/>
      <c r="E266" s="1"/>
      <c r="F266" s="2"/>
    </row>
    <row r="267" ht="14.25" customHeight="1">
      <c r="C267" s="1"/>
      <c r="D267" s="2"/>
      <c r="E267" s="1"/>
      <c r="F267" s="2"/>
    </row>
    <row r="268" ht="14.25" customHeight="1">
      <c r="C268" s="1"/>
      <c r="D268" s="2"/>
      <c r="E268" s="1"/>
      <c r="F268" s="2"/>
    </row>
    <row r="269" ht="14.25" customHeight="1">
      <c r="C269" s="1"/>
      <c r="D269" s="2"/>
      <c r="E269" s="1"/>
      <c r="F269" s="2"/>
    </row>
    <row r="270" ht="14.25" customHeight="1">
      <c r="C270" s="1"/>
      <c r="D270" s="2"/>
      <c r="E270" s="1"/>
      <c r="F270" s="2"/>
    </row>
    <row r="271" ht="14.25" customHeight="1">
      <c r="C271" s="1"/>
      <c r="D271" s="2"/>
      <c r="E271" s="1"/>
      <c r="F271" s="2"/>
    </row>
    <row r="272" ht="14.25" customHeight="1">
      <c r="C272" s="1"/>
      <c r="D272" s="2"/>
      <c r="E272" s="1"/>
      <c r="F272" s="2"/>
    </row>
    <row r="273" ht="14.25" customHeight="1">
      <c r="C273" s="1"/>
      <c r="D273" s="2"/>
      <c r="E273" s="1"/>
      <c r="F273" s="2"/>
    </row>
    <row r="274" ht="14.25" customHeight="1">
      <c r="C274" s="1"/>
      <c r="D274" s="2"/>
      <c r="E274" s="1"/>
      <c r="F274" s="2"/>
    </row>
    <row r="275" ht="14.25" customHeight="1">
      <c r="C275" s="1"/>
      <c r="D275" s="2"/>
      <c r="E275" s="1"/>
      <c r="F275" s="2"/>
    </row>
    <row r="276" ht="14.25" customHeight="1">
      <c r="C276" s="1"/>
      <c r="D276" s="2"/>
      <c r="E276" s="1"/>
      <c r="F276" s="2"/>
    </row>
    <row r="277" ht="14.25" customHeight="1">
      <c r="C277" s="1"/>
      <c r="D277" s="2"/>
      <c r="E277" s="1"/>
      <c r="F277" s="2"/>
    </row>
    <row r="278" ht="14.25" customHeight="1">
      <c r="C278" s="1"/>
      <c r="D278" s="2"/>
      <c r="E278" s="1"/>
      <c r="F278" s="2"/>
    </row>
    <row r="279" ht="14.25" customHeight="1">
      <c r="C279" s="1"/>
      <c r="D279" s="2"/>
      <c r="E279" s="1"/>
      <c r="F279" s="2"/>
    </row>
    <row r="280" ht="14.25" customHeight="1">
      <c r="C280" s="1"/>
      <c r="D280" s="2"/>
      <c r="E280" s="1"/>
      <c r="F280" s="2"/>
    </row>
    <row r="281" ht="14.25" customHeight="1">
      <c r="C281" s="1"/>
      <c r="D281" s="2"/>
      <c r="E281" s="1"/>
      <c r="F281" s="2"/>
    </row>
    <row r="282" ht="14.25" customHeight="1">
      <c r="C282" s="1"/>
      <c r="D282" s="2"/>
      <c r="E282" s="1"/>
      <c r="F282" s="2"/>
    </row>
    <row r="283" ht="14.25" customHeight="1">
      <c r="C283" s="1"/>
      <c r="D283" s="2"/>
      <c r="E283" s="1"/>
      <c r="F283" s="2"/>
    </row>
    <row r="284" ht="14.25" customHeight="1">
      <c r="C284" s="1"/>
      <c r="D284" s="2"/>
      <c r="E284" s="1"/>
      <c r="F284" s="2"/>
    </row>
    <row r="285" ht="14.25" customHeight="1">
      <c r="C285" s="1"/>
      <c r="D285" s="2"/>
      <c r="E285" s="1"/>
      <c r="F285" s="2"/>
    </row>
    <row r="286" ht="14.25" customHeight="1">
      <c r="C286" s="1"/>
      <c r="D286" s="2"/>
      <c r="E286" s="1"/>
      <c r="F286" s="2"/>
    </row>
    <row r="287" ht="14.25" customHeight="1">
      <c r="C287" s="1"/>
      <c r="D287" s="2"/>
      <c r="E287" s="1"/>
      <c r="F287" s="2"/>
    </row>
    <row r="288" ht="14.25" customHeight="1">
      <c r="C288" s="1"/>
      <c r="D288" s="2"/>
      <c r="E288" s="1"/>
      <c r="F288" s="2"/>
    </row>
    <row r="289" ht="14.25" customHeight="1">
      <c r="C289" s="1"/>
      <c r="D289" s="2"/>
      <c r="E289" s="1"/>
      <c r="F289" s="2"/>
    </row>
    <row r="290" ht="14.25" customHeight="1">
      <c r="C290" s="1"/>
      <c r="D290" s="2"/>
      <c r="E290" s="1"/>
      <c r="F290" s="2"/>
    </row>
    <row r="291" ht="14.25" customHeight="1">
      <c r="C291" s="1"/>
      <c r="D291" s="2"/>
      <c r="E291" s="1"/>
      <c r="F291" s="2"/>
    </row>
    <row r="292" ht="14.25" customHeight="1">
      <c r="C292" s="1"/>
      <c r="D292" s="2"/>
      <c r="E292" s="1"/>
      <c r="F292" s="2"/>
    </row>
    <row r="293" ht="14.25" customHeight="1">
      <c r="C293" s="1"/>
      <c r="D293" s="2"/>
      <c r="E293" s="1"/>
      <c r="F293" s="2"/>
    </row>
    <row r="294" ht="14.25" customHeight="1">
      <c r="C294" s="1"/>
      <c r="D294" s="2"/>
      <c r="E294" s="1"/>
      <c r="F294" s="2"/>
    </row>
    <row r="295" ht="14.25" customHeight="1">
      <c r="C295" s="1"/>
      <c r="D295" s="2"/>
      <c r="E295" s="1"/>
      <c r="F295" s="2"/>
    </row>
    <row r="296" ht="14.25" customHeight="1">
      <c r="C296" s="1"/>
      <c r="D296" s="2"/>
      <c r="E296" s="1"/>
      <c r="F296" s="2"/>
    </row>
    <row r="297" ht="14.25" customHeight="1">
      <c r="C297" s="1"/>
      <c r="D297" s="2"/>
      <c r="E297" s="1"/>
      <c r="F297" s="2"/>
    </row>
    <row r="298" ht="14.25" customHeight="1">
      <c r="C298" s="1"/>
      <c r="D298" s="2"/>
      <c r="E298" s="1"/>
      <c r="F298" s="2"/>
    </row>
    <row r="299" ht="14.25" customHeight="1">
      <c r="C299" s="1"/>
      <c r="D299" s="2"/>
      <c r="E299" s="1"/>
      <c r="F299" s="2"/>
    </row>
    <row r="300" ht="14.25" customHeight="1">
      <c r="C300" s="1"/>
      <c r="D300" s="2"/>
      <c r="E300" s="1"/>
      <c r="F300" s="2"/>
    </row>
    <row r="301" ht="14.25" customHeight="1">
      <c r="C301" s="1"/>
      <c r="D301" s="2"/>
      <c r="E301" s="1"/>
      <c r="F301" s="2"/>
    </row>
    <row r="302" ht="14.25" customHeight="1">
      <c r="C302" s="1"/>
      <c r="D302" s="2"/>
      <c r="E302" s="1"/>
      <c r="F302" s="2"/>
    </row>
    <row r="303" ht="14.25" customHeight="1">
      <c r="C303" s="1"/>
      <c r="D303" s="2"/>
      <c r="E303" s="1"/>
      <c r="F303" s="2"/>
    </row>
    <row r="304" ht="14.25" customHeight="1">
      <c r="C304" s="1"/>
      <c r="D304" s="2"/>
      <c r="E304" s="1"/>
      <c r="F304" s="2"/>
    </row>
    <row r="305" ht="14.25" customHeight="1">
      <c r="C305" s="1"/>
      <c r="D305" s="2"/>
      <c r="E305" s="1"/>
      <c r="F305" s="2"/>
    </row>
    <row r="306" ht="14.25" customHeight="1">
      <c r="C306" s="1"/>
      <c r="D306" s="2"/>
      <c r="E306" s="1"/>
      <c r="F306" s="2"/>
    </row>
    <row r="307" ht="14.25" customHeight="1">
      <c r="C307" s="1"/>
      <c r="D307" s="2"/>
      <c r="E307" s="1"/>
      <c r="F307" s="2"/>
    </row>
    <row r="308" ht="14.25" customHeight="1">
      <c r="C308" s="1"/>
      <c r="D308" s="2"/>
      <c r="E308" s="1"/>
      <c r="F308" s="2"/>
    </row>
    <row r="309" ht="14.25" customHeight="1">
      <c r="C309" s="1"/>
      <c r="D309" s="2"/>
      <c r="E309" s="1"/>
      <c r="F309" s="2"/>
    </row>
    <row r="310" ht="14.25" customHeight="1">
      <c r="C310" s="1"/>
      <c r="D310" s="2"/>
      <c r="E310" s="1"/>
      <c r="F310" s="2"/>
    </row>
    <row r="311" ht="14.25" customHeight="1">
      <c r="C311" s="1"/>
      <c r="D311" s="2"/>
      <c r="E311" s="1"/>
      <c r="F311" s="2"/>
    </row>
    <row r="312" ht="14.25" customHeight="1">
      <c r="C312" s="1"/>
      <c r="D312" s="2"/>
      <c r="E312" s="1"/>
      <c r="F312" s="2"/>
    </row>
    <row r="313" ht="14.25" customHeight="1">
      <c r="C313" s="1"/>
      <c r="D313" s="2"/>
      <c r="E313" s="1"/>
      <c r="F313" s="2"/>
    </row>
    <row r="314" ht="14.25" customHeight="1">
      <c r="C314" s="1"/>
      <c r="D314" s="2"/>
      <c r="E314" s="1"/>
      <c r="F314" s="2"/>
    </row>
    <row r="315" ht="14.25" customHeight="1">
      <c r="C315" s="1"/>
      <c r="D315" s="2"/>
      <c r="E315" s="1"/>
      <c r="F315" s="2"/>
    </row>
    <row r="316" ht="14.25" customHeight="1">
      <c r="C316" s="1"/>
      <c r="D316" s="2"/>
      <c r="E316" s="1"/>
      <c r="F316" s="2"/>
    </row>
    <row r="317" ht="14.25" customHeight="1">
      <c r="C317" s="1"/>
      <c r="D317" s="2"/>
      <c r="E317" s="1"/>
      <c r="F317" s="2"/>
    </row>
    <row r="318" ht="14.25" customHeight="1">
      <c r="C318" s="1"/>
      <c r="D318" s="2"/>
      <c r="E318" s="1"/>
      <c r="F318" s="2"/>
    </row>
    <row r="319" ht="14.25" customHeight="1">
      <c r="C319" s="1"/>
      <c r="D319" s="2"/>
      <c r="E319" s="1"/>
      <c r="F319" s="2"/>
    </row>
    <row r="320" ht="14.25" customHeight="1">
      <c r="C320" s="1"/>
      <c r="D320" s="2"/>
      <c r="E320" s="1"/>
      <c r="F320" s="2"/>
    </row>
    <row r="321" ht="14.25" customHeight="1">
      <c r="C321" s="1"/>
      <c r="D321" s="2"/>
      <c r="E321" s="1"/>
      <c r="F321" s="2"/>
    </row>
    <row r="322" ht="14.25" customHeight="1">
      <c r="C322" s="1"/>
      <c r="D322" s="2"/>
      <c r="E322" s="1"/>
      <c r="F322" s="2"/>
    </row>
    <row r="323" ht="14.25" customHeight="1">
      <c r="C323" s="1"/>
      <c r="D323" s="2"/>
      <c r="E323" s="1"/>
      <c r="F323" s="2"/>
    </row>
    <row r="324" ht="14.25" customHeight="1">
      <c r="C324" s="1"/>
      <c r="D324" s="2"/>
      <c r="E324" s="1"/>
      <c r="F324" s="2"/>
    </row>
    <row r="325" ht="14.25" customHeight="1">
      <c r="C325" s="1"/>
      <c r="D325" s="2"/>
      <c r="E325" s="1"/>
      <c r="F325" s="2"/>
    </row>
    <row r="326" ht="14.25" customHeight="1">
      <c r="C326" s="1"/>
      <c r="D326" s="2"/>
      <c r="E326" s="1"/>
      <c r="F326" s="2"/>
    </row>
    <row r="327" ht="14.25" customHeight="1">
      <c r="C327" s="1"/>
      <c r="D327" s="2"/>
      <c r="E327" s="1"/>
      <c r="F327" s="2"/>
    </row>
    <row r="328" ht="14.25" customHeight="1">
      <c r="C328" s="1"/>
      <c r="D328" s="2"/>
      <c r="E328" s="1"/>
      <c r="F328" s="2"/>
    </row>
    <row r="329" ht="14.25" customHeight="1">
      <c r="C329" s="1"/>
      <c r="D329" s="2"/>
      <c r="E329" s="1"/>
      <c r="F329" s="2"/>
    </row>
    <row r="330" ht="14.25" customHeight="1">
      <c r="C330" s="1"/>
      <c r="D330" s="2"/>
      <c r="E330" s="1"/>
      <c r="F330" s="2"/>
    </row>
    <row r="331" ht="14.25" customHeight="1">
      <c r="C331" s="1"/>
      <c r="D331" s="2"/>
      <c r="E331" s="1"/>
      <c r="F331" s="2"/>
    </row>
    <row r="332" ht="14.25" customHeight="1">
      <c r="C332" s="1"/>
      <c r="D332" s="2"/>
      <c r="E332" s="1"/>
      <c r="F332" s="2"/>
    </row>
    <row r="333" ht="14.25" customHeight="1">
      <c r="C333" s="1"/>
      <c r="D333" s="2"/>
      <c r="E333" s="1"/>
      <c r="F333" s="2"/>
    </row>
    <row r="334" ht="14.25" customHeight="1">
      <c r="C334" s="1"/>
      <c r="D334" s="2"/>
      <c r="E334" s="1"/>
      <c r="F334" s="2"/>
    </row>
    <row r="335" ht="14.25" customHeight="1">
      <c r="C335" s="1"/>
      <c r="D335" s="2"/>
      <c r="E335" s="1"/>
      <c r="F335" s="2"/>
    </row>
    <row r="336" ht="14.25" customHeight="1">
      <c r="C336" s="1"/>
      <c r="D336" s="2"/>
      <c r="E336" s="1"/>
      <c r="F336" s="2"/>
    </row>
    <row r="337" ht="14.25" customHeight="1">
      <c r="C337" s="1"/>
      <c r="D337" s="2"/>
      <c r="E337" s="1"/>
      <c r="F337" s="2"/>
    </row>
    <row r="338" ht="14.25" customHeight="1">
      <c r="C338" s="1"/>
      <c r="D338" s="2"/>
      <c r="E338" s="1"/>
      <c r="F338" s="2"/>
    </row>
    <row r="339" ht="14.25" customHeight="1">
      <c r="C339" s="1"/>
      <c r="D339" s="2"/>
      <c r="E339" s="1"/>
      <c r="F339" s="2"/>
    </row>
    <row r="340" ht="14.25" customHeight="1">
      <c r="C340" s="1"/>
      <c r="D340" s="2"/>
      <c r="E340" s="1"/>
      <c r="F340" s="2"/>
    </row>
    <row r="341" ht="14.25" customHeight="1">
      <c r="C341" s="1"/>
      <c r="D341" s="2"/>
      <c r="E341" s="1"/>
      <c r="F341" s="2"/>
    </row>
    <row r="342" ht="14.25" customHeight="1">
      <c r="C342" s="1"/>
      <c r="D342" s="2"/>
      <c r="E342" s="1"/>
      <c r="F342" s="2"/>
    </row>
    <row r="343" ht="14.25" customHeight="1">
      <c r="C343" s="1"/>
      <c r="D343" s="2"/>
      <c r="E343" s="1"/>
      <c r="F343" s="2"/>
    </row>
    <row r="344" ht="14.25" customHeight="1">
      <c r="C344" s="1"/>
      <c r="D344" s="2"/>
      <c r="E344" s="1"/>
      <c r="F344" s="2"/>
    </row>
    <row r="345" ht="14.25" customHeight="1">
      <c r="C345" s="1"/>
      <c r="D345" s="2"/>
      <c r="E345" s="1"/>
      <c r="F345" s="2"/>
    </row>
    <row r="346" ht="14.25" customHeight="1">
      <c r="C346" s="1"/>
      <c r="D346" s="2"/>
      <c r="E346" s="1"/>
      <c r="F346" s="2"/>
    </row>
    <row r="347" ht="14.25" customHeight="1">
      <c r="C347" s="1"/>
      <c r="D347" s="2"/>
      <c r="E347" s="1"/>
      <c r="F347" s="2"/>
    </row>
    <row r="348" ht="14.25" customHeight="1">
      <c r="C348" s="1"/>
      <c r="D348" s="2"/>
      <c r="E348" s="1"/>
      <c r="F348" s="2"/>
    </row>
    <row r="349" ht="14.25" customHeight="1">
      <c r="C349" s="1"/>
      <c r="D349" s="2"/>
      <c r="E349" s="1"/>
      <c r="F349" s="2"/>
    </row>
    <row r="350" ht="14.25" customHeight="1">
      <c r="C350" s="1"/>
      <c r="D350" s="2"/>
      <c r="E350" s="1"/>
      <c r="F350" s="2"/>
    </row>
    <row r="351" ht="14.25" customHeight="1">
      <c r="C351" s="1"/>
      <c r="D351" s="2"/>
      <c r="E351" s="1"/>
      <c r="F351" s="2"/>
    </row>
    <row r="352" ht="14.25" customHeight="1">
      <c r="C352" s="1"/>
      <c r="D352" s="2"/>
      <c r="E352" s="1"/>
      <c r="F352" s="2"/>
    </row>
    <row r="353" ht="14.25" customHeight="1">
      <c r="C353" s="1"/>
      <c r="D353" s="2"/>
      <c r="E353" s="1"/>
      <c r="F353" s="2"/>
    </row>
    <row r="354" ht="14.25" customHeight="1">
      <c r="C354" s="1"/>
      <c r="D354" s="2"/>
      <c r="E354" s="1"/>
      <c r="F354" s="2"/>
    </row>
    <row r="355" ht="14.25" customHeight="1">
      <c r="C355" s="1"/>
      <c r="D355" s="2"/>
      <c r="E355" s="1"/>
      <c r="F355" s="2"/>
    </row>
    <row r="356" ht="14.25" customHeight="1">
      <c r="C356" s="1"/>
      <c r="D356" s="2"/>
      <c r="E356" s="1"/>
      <c r="F356" s="2"/>
    </row>
    <row r="357" ht="14.25" customHeight="1">
      <c r="C357" s="1"/>
      <c r="D357" s="2"/>
      <c r="E357" s="1"/>
      <c r="F357" s="2"/>
    </row>
    <row r="358" ht="14.25" customHeight="1">
      <c r="C358" s="1"/>
      <c r="D358" s="2"/>
      <c r="E358" s="1"/>
      <c r="F358" s="2"/>
    </row>
    <row r="359" ht="14.25" customHeight="1">
      <c r="C359" s="1"/>
      <c r="D359" s="2"/>
      <c r="E359" s="1"/>
      <c r="F359" s="2"/>
    </row>
    <row r="360" ht="14.25" customHeight="1">
      <c r="C360" s="1"/>
      <c r="D360" s="2"/>
      <c r="E360" s="1"/>
      <c r="F360" s="2"/>
    </row>
    <row r="361" ht="14.25" customHeight="1">
      <c r="C361" s="1"/>
      <c r="D361" s="2"/>
      <c r="E361" s="1"/>
      <c r="F361" s="2"/>
    </row>
    <row r="362" ht="14.25" customHeight="1">
      <c r="C362" s="1"/>
      <c r="D362" s="2"/>
      <c r="E362" s="1"/>
      <c r="F362" s="2"/>
    </row>
    <row r="363" ht="14.25" customHeight="1">
      <c r="C363" s="1"/>
      <c r="D363" s="2"/>
      <c r="E363" s="1"/>
      <c r="F363" s="2"/>
    </row>
    <row r="364" ht="14.25" customHeight="1">
      <c r="C364" s="1"/>
      <c r="D364" s="2"/>
      <c r="E364" s="1"/>
      <c r="F364" s="2"/>
    </row>
    <row r="365" ht="14.25" customHeight="1">
      <c r="C365" s="1"/>
      <c r="D365" s="2"/>
      <c r="E365" s="1"/>
      <c r="F365" s="2"/>
    </row>
    <row r="366" ht="14.25" customHeight="1">
      <c r="C366" s="1"/>
      <c r="D366" s="2"/>
      <c r="E366" s="1"/>
      <c r="F366" s="2"/>
    </row>
    <row r="367" ht="14.25" customHeight="1">
      <c r="C367" s="1"/>
      <c r="D367" s="2"/>
      <c r="E367" s="1"/>
      <c r="F367" s="2"/>
    </row>
    <row r="368" ht="14.25" customHeight="1">
      <c r="C368" s="1"/>
      <c r="D368" s="2"/>
      <c r="E368" s="1"/>
      <c r="F368" s="2"/>
    </row>
    <row r="369" ht="14.25" customHeight="1">
      <c r="C369" s="1"/>
      <c r="D369" s="2"/>
      <c r="E369" s="1"/>
      <c r="F369" s="2"/>
    </row>
    <row r="370" ht="14.25" customHeight="1">
      <c r="C370" s="1"/>
      <c r="D370" s="2"/>
      <c r="E370" s="1"/>
      <c r="F370" s="2"/>
    </row>
    <row r="371" ht="14.25" customHeight="1">
      <c r="C371" s="1"/>
      <c r="D371" s="2"/>
      <c r="E371" s="1"/>
      <c r="F371" s="2"/>
    </row>
    <row r="372" ht="14.25" customHeight="1">
      <c r="C372" s="1"/>
      <c r="D372" s="2"/>
      <c r="E372" s="1"/>
      <c r="F372" s="2"/>
    </row>
    <row r="373" ht="14.25" customHeight="1">
      <c r="C373" s="1"/>
      <c r="D373" s="2"/>
      <c r="E373" s="1"/>
      <c r="F373" s="2"/>
    </row>
    <row r="374" ht="14.25" customHeight="1">
      <c r="C374" s="1"/>
      <c r="D374" s="2"/>
      <c r="E374" s="1"/>
      <c r="F374" s="2"/>
    </row>
    <row r="375" ht="14.25" customHeight="1">
      <c r="C375" s="1"/>
      <c r="D375" s="2"/>
      <c r="E375" s="1"/>
      <c r="F375" s="2"/>
    </row>
    <row r="376" ht="14.25" customHeight="1">
      <c r="C376" s="1"/>
      <c r="D376" s="2"/>
      <c r="E376" s="1"/>
      <c r="F376" s="2"/>
    </row>
    <row r="377" ht="14.25" customHeight="1">
      <c r="C377" s="1"/>
      <c r="D377" s="2"/>
      <c r="E377" s="1"/>
      <c r="F377" s="2"/>
    </row>
    <row r="378" ht="14.25" customHeight="1">
      <c r="C378" s="1"/>
      <c r="D378" s="2"/>
      <c r="E378" s="1"/>
      <c r="F378" s="2"/>
    </row>
    <row r="379" ht="14.25" customHeight="1">
      <c r="C379" s="1"/>
      <c r="D379" s="2"/>
      <c r="E379" s="1"/>
      <c r="F379" s="2"/>
    </row>
    <row r="380" ht="14.25" customHeight="1">
      <c r="C380" s="1"/>
      <c r="D380" s="2"/>
      <c r="E380" s="1"/>
      <c r="F380" s="2"/>
    </row>
    <row r="381" ht="14.25" customHeight="1">
      <c r="C381" s="1"/>
      <c r="D381" s="2"/>
      <c r="E381" s="1"/>
      <c r="F381" s="2"/>
    </row>
    <row r="382" ht="14.25" customHeight="1">
      <c r="C382" s="1"/>
      <c r="D382" s="2"/>
      <c r="E382" s="1"/>
      <c r="F382" s="2"/>
    </row>
    <row r="383" ht="14.25" customHeight="1">
      <c r="C383" s="1"/>
      <c r="D383" s="2"/>
      <c r="E383" s="1"/>
      <c r="F383" s="2"/>
    </row>
    <row r="384" ht="14.25" customHeight="1">
      <c r="C384" s="1"/>
      <c r="D384" s="2"/>
      <c r="E384" s="1"/>
      <c r="F384" s="2"/>
    </row>
    <row r="385" ht="14.25" customHeight="1">
      <c r="C385" s="1"/>
      <c r="D385" s="2"/>
      <c r="E385" s="1"/>
      <c r="F385" s="2"/>
    </row>
    <row r="386" ht="14.25" customHeight="1">
      <c r="C386" s="1"/>
      <c r="D386" s="2"/>
      <c r="E386" s="1"/>
      <c r="F386" s="2"/>
    </row>
    <row r="387" ht="14.25" customHeight="1">
      <c r="C387" s="1"/>
      <c r="D387" s="2"/>
      <c r="E387" s="1"/>
      <c r="F387" s="2"/>
    </row>
    <row r="388" ht="14.25" customHeight="1">
      <c r="C388" s="1"/>
      <c r="D388" s="2"/>
      <c r="E388" s="1"/>
      <c r="F388" s="2"/>
    </row>
    <row r="389" ht="14.25" customHeight="1">
      <c r="C389" s="1"/>
      <c r="D389" s="2"/>
      <c r="E389" s="1"/>
      <c r="F389" s="2"/>
    </row>
    <row r="390" ht="14.25" customHeight="1">
      <c r="C390" s="1"/>
      <c r="D390" s="2"/>
      <c r="E390" s="1"/>
      <c r="F390" s="2"/>
    </row>
    <row r="391" ht="14.25" customHeight="1">
      <c r="C391" s="1"/>
      <c r="D391" s="2"/>
      <c r="E391" s="1"/>
      <c r="F391" s="2"/>
    </row>
    <row r="392" ht="14.25" customHeight="1">
      <c r="C392" s="1"/>
      <c r="D392" s="2"/>
      <c r="E392" s="1"/>
      <c r="F392" s="2"/>
    </row>
    <row r="393" ht="14.25" customHeight="1">
      <c r="C393" s="1"/>
      <c r="D393" s="2"/>
      <c r="E393" s="1"/>
      <c r="F393" s="2"/>
    </row>
    <row r="394" ht="14.25" customHeight="1">
      <c r="C394" s="1"/>
      <c r="D394" s="2"/>
      <c r="E394" s="1"/>
      <c r="F394" s="2"/>
    </row>
    <row r="395" ht="14.25" customHeight="1">
      <c r="C395" s="1"/>
      <c r="D395" s="2"/>
      <c r="E395" s="1"/>
      <c r="F395" s="2"/>
    </row>
    <row r="396" ht="14.25" customHeight="1">
      <c r="C396" s="1"/>
      <c r="D396" s="2"/>
      <c r="E396" s="1"/>
      <c r="F396" s="2"/>
    </row>
    <row r="397" ht="14.25" customHeight="1">
      <c r="C397" s="1"/>
      <c r="D397" s="2"/>
      <c r="E397" s="1"/>
      <c r="F397" s="2"/>
    </row>
    <row r="398" ht="14.25" customHeight="1">
      <c r="C398" s="1"/>
      <c r="D398" s="2"/>
      <c r="E398" s="1"/>
      <c r="F398" s="2"/>
    </row>
    <row r="399" ht="14.25" customHeight="1">
      <c r="C399" s="1"/>
      <c r="D399" s="2"/>
      <c r="E399" s="1"/>
      <c r="F399" s="2"/>
    </row>
    <row r="400" ht="14.25" customHeight="1">
      <c r="C400" s="1"/>
      <c r="D400" s="2"/>
      <c r="E400" s="1"/>
      <c r="F400" s="2"/>
    </row>
    <row r="401" ht="14.25" customHeight="1">
      <c r="C401" s="1"/>
      <c r="D401" s="2"/>
      <c r="E401" s="1"/>
      <c r="F401" s="2"/>
    </row>
    <row r="402" ht="14.25" customHeight="1">
      <c r="C402" s="1"/>
      <c r="D402" s="2"/>
      <c r="E402" s="1"/>
      <c r="F402" s="2"/>
    </row>
    <row r="403" ht="14.25" customHeight="1">
      <c r="C403" s="1"/>
      <c r="D403" s="2"/>
      <c r="E403" s="1"/>
      <c r="F403" s="2"/>
    </row>
    <row r="404" ht="14.25" customHeight="1">
      <c r="C404" s="1"/>
      <c r="D404" s="2"/>
      <c r="E404" s="1"/>
      <c r="F404" s="2"/>
    </row>
    <row r="405" ht="14.25" customHeight="1">
      <c r="C405" s="1"/>
      <c r="D405" s="2"/>
      <c r="E405" s="1"/>
      <c r="F405" s="2"/>
    </row>
    <row r="406" ht="14.25" customHeight="1">
      <c r="C406" s="1"/>
      <c r="D406" s="2"/>
      <c r="E406" s="1"/>
      <c r="F406" s="2"/>
    </row>
    <row r="407" ht="14.25" customHeight="1">
      <c r="C407" s="1"/>
      <c r="D407" s="2"/>
      <c r="E407" s="1"/>
      <c r="F407" s="2"/>
    </row>
    <row r="408" ht="14.25" customHeight="1">
      <c r="C408" s="1"/>
      <c r="D408" s="2"/>
      <c r="E408" s="1"/>
      <c r="F408" s="2"/>
    </row>
    <row r="409" ht="14.25" customHeight="1">
      <c r="C409" s="1"/>
      <c r="D409" s="2"/>
      <c r="E409" s="1"/>
      <c r="F409" s="2"/>
    </row>
    <row r="410" ht="14.25" customHeight="1">
      <c r="C410" s="1"/>
      <c r="D410" s="2"/>
      <c r="E410" s="1"/>
      <c r="F410" s="2"/>
    </row>
    <row r="411" ht="14.25" customHeight="1">
      <c r="C411" s="1"/>
      <c r="D411" s="2"/>
      <c r="E411" s="1"/>
      <c r="F411" s="2"/>
    </row>
    <row r="412" ht="14.25" customHeight="1">
      <c r="C412" s="1"/>
      <c r="D412" s="2"/>
      <c r="E412" s="1"/>
      <c r="F412" s="2"/>
    </row>
    <row r="413" ht="14.25" customHeight="1">
      <c r="C413" s="1"/>
      <c r="D413" s="2"/>
      <c r="E413" s="1"/>
      <c r="F413" s="2"/>
    </row>
    <row r="414" ht="14.25" customHeight="1">
      <c r="C414" s="1"/>
      <c r="D414" s="2"/>
      <c r="E414" s="1"/>
      <c r="F414" s="2"/>
    </row>
    <row r="415" ht="14.25" customHeight="1">
      <c r="C415" s="1"/>
      <c r="D415" s="2"/>
      <c r="E415" s="1"/>
      <c r="F415" s="2"/>
    </row>
    <row r="416" ht="14.25" customHeight="1">
      <c r="C416" s="1"/>
      <c r="D416" s="2"/>
      <c r="E416" s="1"/>
      <c r="F416" s="2"/>
    </row>
    <row r="417" ht="14.25" customHeight="1">
      <c r="C417" s="1"/>
      <c r="D417" s="2"/>
      <c r="E417" s="1"/>
      <c r="F417" s="2"/>
    </row>
    <row r="418" ht="14.25" customHeight="1">
      <c r="C418" s="1"/>
      <c r="D418" s="2"/>
      <c r="E418" s="1"/>
      <c r="F418" s="2"/>
    </row>
    <row r="419" ht="14.25" customHeight="1">
      <c r="C419" s="1"/>
      <c r="D419" s="2"/>
      <c r="E419" s="1"/>
      <c r="F419" s="2"/>
    </row>
    <row r="420" ht="14.25" customHeight="1">
      <c r="C420" s="1"/>
      <c r="D420" s="2"/>
      <c r="E420" s="1"/>
      <c r="F420" s="2"/>
    </row>
    <row r="421" ht="14.25" customHeight="1">
      <c r="C421" s="1"/>
      <c r="D421" s="2"/>
      <c r="E421" s="1"/>
      <c r="F421" s="2"/>
    </row>
    <row r="422" ht="14.25" customHeight="1">
      <c r="C422" s="1"/>
      <c r="D422" s="2"/>
      <c r="E422" s="1"/>
      <c r="F422" s="2"/>
    </row>
    <row r="423" ht="14.25" customHeight="1">
      <c r="C423" s="1"/>
      <c r="D423" s="2"/>
      <c r="E423" s="1"/>
      <c r="F423" s="2"/>
    </row>
    <row r="424" ht="14.25" customHeight="1">
      <c r="C424" s="1"/>
      <c r="D424" s="2"/>
      <c r="E424" s="1"/>
      <c r="F424" s="2"/>
    </row>
    <row r="425" ht="14.25" customHeight="1">
      <c r="C425" s="1"/>
      <c r="D425" s="2"/>
      <c r="E425" s="1"/>
      <c r="F425" s="2"/>
    </row>
    <row r="426" ht="14.25" customHeight="1">
      <c r="C426" s="1"/>
      <c r="D426" s="2"/>
      <c r="E426" s="1"/>
      <c r="F426" s="2"/>
    </row>
    <row r="427" ht="14.25" customHeight="1">
      <c r="C427" s="1"/>
      <c r="D427" s="2"/>
      <c r="E427" s="1"/>
      <c r="F427" s="2"/>
    </row>
    <row r="428" ht="14.25" customHeight="1">
      <c r="C428" s="1"/>
      <c r="D428" s="2"/>
      <c r="E428" s="1"/>
      <c r="F428" s="2"/>
    </row>
    <row r="429" ht="14.25" customHeight="1">
      <c r="C429" s="1"/>
      <c r="D429" s="2"/>
      <c r="E429" s="1"/>
      <c r="F429" s="2"/>
    </row>
    <row r="430" ht="14.25" customHeight="1">
      <c r="C430" s="1"/>
      <c r="D430" s="2"/>
      <c r="E430" s="1"/>
      <c r="F430" s="2"/>
    </row>
    <row r="431" ht="14.25" customHeight="1">
      <c r="C431" s="1"/>
      <c r="D431" s="2"/>
      <c r="E431" s="1"/>
      <c r="F431" s="2"/>
    </row>
    <row r="432" ht="14.25" customHeight="1">
      <c r="C432" s="1"/>
      <c r="D432" s="2"/>
      <c r="E432" s="1"/>
      <c r="F432" s="2"/>
    </row>
    <row r="433" ht="14.25" customHeight="1">
      <c r="C433" s="1"/>
      <c r="D433" s="2"/>
      <c r="E433" s="1"/>
      <c r="F433" s="2"/>
    </row>
    <row r="434" ht="14.25" customHeight="1">
      <c r="C434" s="1"/>
      <c r="D434" s="2"/>
      <c r="E434" s="1"/>
      <c r="F434" s="2"/>
    </row>
    <row r="435" ht="14.25" customHeight="1">
      <c r="C435" s="1"/>
      <c r="D435" s="2"/>
      <c r="E435" s="1"/>
      <c r="F435" s="2"/>
    </row>
    <row r="436" ht="14.25" customHeight="1">
      <c r="C436" s="1"/>
      <c r="D436" s="2"/>
      <c r="E436" s="1"/>
      <c r="F436" s="2"/>
    </row>
    <row r="437" ht="14.25" customHeight="1">
      <c r="C437" s="1"/>
      <c r="D437" s="2"/>
      <c r="E437" s="1"/>
      <c r="F437" s="2"/>
    </row>
    <row r="438" ht="14.25" customHeight="1">
      <c r="C438" s="1"/>
      <c r="D438" s="2"/>
      <c r="E438" s="1"/>
      <c r="F438" s="2"/>
    </row>
    <row r="439" ht="14.25" customHeight="1">
      <c r="C439" s="1"/>
      <c r="D439" s="2"/>
      <c r="E439" s="1"/>
      <c r="F439" s="2"/>
    </row>
    <row r="440" ht="14.25" customHeight="1">
      <c r="C440" s="1"/>
      <c r="D440" s="2"/>
      <c r="E440" s="1"/>
      <c r="F440" s="2"/>
    </row>
    <row r="441" ht="14.25" customHeight="1">
      <c r="C441" s="1"/>
      <c r="D441" s="2"/>
      <c r="E441" s="1"/>
      <c r="F441" s="2"/>
    </row>
    <row r="442" ht="14.25" customHeight="1">
      <c r="C442" s="1"/>
      <c r="D442" s="2"/>
      <c r="E442" s="1"/>
      <c r="F442" s="2"/>
    </row>
    <row r="443" ht="14.25" customHeight="1">
      <c r="C443" s="1"/>
      <c r="D443" s="2"/>
      <c r="E443" s="1"/>
      <c r="F443" s="2"/>
    </row>
    <row r="444" ht="14.25" customHeight="1">
      <c r="C444" s="1"/>
      <c r="D444" s="2"/>
      <c r="E444" s="1"/>
      <c r="F444" s="2"/>
    </row>
    <row r="445" ht="14.25" customHeight="1">
      <c r="C445" s="1"/>
      <c r="D445" s="2"/>
      <c r="E445" s="1"/>
      <c r="F445" s="2"/>
    </row>
    <row r="446" ht="14.25" customHeight="1">
      <c r="C446" s="1"/>
      <c r="D446" s="2"/>
      <c r="E446" s="1"/>
      <c r="F446" s="2"/>
    </row>
    <row r="447" ht="14.25" customHeight="1">
      <c r="C447" s="1"/>
      <c r="D447" s="2"/>
      <c r="E447" s="1"/>
      <c r="F447" s="2"/>
    </row>
    <row r="448" ht="14.25" customHeight="1">
      <c r="C448" s="1"/>
      <c r="D448" s="2"/>
      <c r="E448" s="1"/>
      <c r="F448" s="2"/>
    </row>
    <row r="449" ht="14.25" customHeight="1">
      <c r="C449" s="1"/>
      <c r="D449" s="2"/>
      <c r="E449" s="1"/>
      <c r="F449" s="2"/>
    </row>
    <row r="450" ht="14.25" customHeight="1">
      <c r="C450" s="1"/>
      <c r="D450" s="2"/>
      <c r="E450" s="1"/>
      <c r="F450" s="2"/>
    </row>
    <row r="451" ht="14.25" customHeight="1">
      <c r="C451" s="1"/>
      <c r="D451" s="2"/>
      <c r="E451" s="1"/>
      <c r="F451" s="2"/>
    </row>
    <row r="452" ht="14.25" customHeight="1">
      <c r="C452" s="1"/>
      <c r="D452" s="2"/>
      <c r="E452" s="1"/>
      <c r="F452" s="2"/>
    </row>
    <row r="453" ht="14.25" customHeight="1">
      <c r="C453" s="1"/>
      <c r="D453" s="2"/>
      <c r="E453" s="1"/>
      <c r="F453" s="2"/>
    </row>
    <row r="454" ht="14.25" customHeight="1">
      <c r="C454" s="1"/>
      <c r="D454" s="2"/>
      <c r="E454" s="1"/>
      <c r="F454" s="2"/>
    </row>
    <row r="455" ht="14.25" customHeight="1">
      <c r="C455" s="1"/>
      <c r="D455" s="2"/>
      <c r="E455" s="1"/>
      <c r="F455" s="2"/>
    </row>
    <row r="456" ht="14.25" customHeight="1">
      <c r="C456" s="1"/>
      <c r="D456" s="2"/>
      <c r="E456" s="1"/>
      <c r="F456" s="2"/>
    </row>
    <row r="457" ht="14.25" customHeight="1">
      <c r="C457" s="1"/>
      <c r="D457" s="2"/>
      <c r="E457" s="1"/>
      <c r="F457" s="2"/>
    </row>
    <row r="458" ht="14.25" customHeight="1">
      <c r="C458" s="1"/>
      <c r="D458" s="2"/>
      <c r="E458" s="1"/>
      <c r="F458" s="2"/>
    </row>
    <row r="459" ht="14.25" customHeight="1">
      <c r="C459" s="1"/>
      <c r="D459" s="2"/>
      <c r="E459" s="1"/>
      <c r="F459" s="2"/>
    </row>
    <row r="460" ht="14.25" customHeight="1">
      <c r="C460" s="1"/>
      <c r="D460" s="2"/>
      <c r="E460" s="1"/>
      <c r="F460" s="2"/>
    </row>
    <row r="461" ht="14.25" customHeight="1">
      <c r="C461" s="1"/>
      <c r="D461" s="2"/>
      <c r="E461" s="1"/>
      <c r="F461" s="2"/>
    </row>
    <row r="462" ht="14.25" customHeight="1">
      <c r="C462" s="1"/>
      <c r="D462" s="2"/>
      <c r="E462" s="1"/>
      <c r="F462" s="2"/>
    </row>
    <row r="463" ht="14.25" customHeight="1">
      <c r="C463" s="1"/>
      <c r="D463" s="2"/>
      <c r="E463" s="1"/>
      <c r="F463" s="2"/>
    </row>
    <row r="464" ht="14.25" customHeight="1">
      <c r="C464" s="1"/>
      <c r="D464" s="2"/>
      <c r="E464" s="1"/>
      <c r="F464" s="2"/>
    </row>
    <row r="465" ht="14.25" customHeight="1">
      <c r="C465" s="1"/>
      <c r="D465" s="2"/>
      <c r="E465" s="1"/>
      <c r="F465" s="2"/>
    </row>
    <row r="466" ht="14.25" customHeight="1">
      <c r="C466" s="1"/>
      <c r="D466" s="2"/>
      <c r="E466" s="1"/>
      <c r="F466" s="2"/>
    </row>
    <row r="467" ht="14.25" customHeight="1">
      <c r="C467" s="1"/>
      <c r="D467" s="2"/>
      <c r="E467" s="1"/>
      <c r="F467" s="2"/>
    </row>
    <row r="468" ht="14.25" customHeight="1">
      <c r="C468" s="1"/>
      <c r="D468" s="2"/>
      <c r="E468" s="1"/>
      <c r="F468" s="2"/>
    </row>
    <row r="469" ht="14.25" customHeight="1">
      <c r="C469" s="1"/>
      <c r="D469" s="2"/>
      <c r="E469" s="1"/>
      <c r="F469" s="2"/>
    </row>
    <row r="470" ht="14.25" customHeight="1">
      <c r="C470" s="1"/>
      <c r="D470" s="2"/>
      <c r="E470" s="1"/>
      <c r="F470" s="2"/>
    </row>
    <row r="471" ht="14.25" customHeight="1">
      <c r="C471" s="1"/>
      <c r="D471" s="2"/>
      <c r="E471" s="1"/>
      <c r="F471" s="2"/>
    </row>
    <row r="472" ht="14.25" customHeight="1">
      <c r="C472" s="1"/>
      <c r="D472" s="2"/>
      <c r="E472" s="1"/>
      <c r="F472" s="2"/>
    </row>
    <row r="473" ht="14.25" customHeight="1">
      <c r="C473" s="1"/>
      <c r="D473" s="2"/>
      <c r="E473" s="1"/>
      <c r="F473" s="2"/>
    </row>
    <row r="474" ht="14.25" customHeight="1">
      <c r="C474" s="1"/>
      <c r="D474" s="2"/>
      <c r="E474" s="1"/>
      <c r="F474" s="2"/>
    </row>
    <row r="475" ht="14.25" customHeight="1">
      <c r="C475" s="1"/>
      <c r="D475" s="2"/>
      <c r="E475" s="1"/>
      <c r="F475" s="2"/>
    </row>
    <row r="476" ht="14.25" customHeight="1">
      <c r="C476" s="1"/>
      <c r="D476" s="2"/>
      <c r="E476" s="1"/>
      <c r="F476" s="2"/>
    </row>
    <row r="477" ht="14.25" customHeight="1">
      <c r="C477" s="1"/>
      <c r="D477" s="2"/>
      <c r="E477" s="1"/>
      <c r="F477" s="2"/>
    </row>
    <row r="478" ht="14.25" customHeight="1">
      <c r="C478" s="1"/>
      <c r="D478" s="2"/>
      <c r="E478" s="1"/>
      <c r="F478" s="2"/>
    </row>
    <row r="479" ht="14.25" customHeight="1">
      <c r="C479" s="1"/>
      <c r="D479" s="2"/>
      <c r="E479" s="1"/>
      <c r="F479" s="2"/>
    </row>
    <row r="480" ht="14.25" customHeight="1">
      <c r="C480" s="1"/>
      <c r="D480" s="2"/>
      <c r="E480" s="1"/>
      <c r="F480" s="2"/>
    </row>
    <row r="481" ht="14.25" customHeight="1">
      <c r="C481" s="1"/>
      <c r="D481" s="2"/>
      <c r="E481" s="1"/>
      <c r="F481" s="2"/>
    </row>
    <row r="482" ht="14.25" customHeight="1">
      <c r="C482" s="1"/>
      <c r="D482" s="2"/>
      <c r="E482" s="1"/>
      <c r="F482" s="2"/>
    </row>
    <row r="483" ht="14.25" customHeight="1">
      <c r="C483" s="1"/>
      <c r="D483" s="2"/>
      <c r="E483" s="1"/>
      <c r="F483" s="2"/>
    </row>
    <row r="484" ht="14.25" customHeight="1">
      <c r="C484" s="1"/>
      <c r="D484" s="2"/>
      <c r="E484" s="1"/>
      <c r="F484" s="2"/>
    </row>
    <row r="485" ht="14.25" customHeight="1">
      <c r="C485" s="1"/>
      <c r="D485" s="2"/>
      <c r="E485" s="1"/>
      <c r="F485" s="2"/>
    </row>
    <row r="486" ht="14.25" customHeight="1">
      <c r="C486" s="1"/>
      <c r="D486" s="2"/>
      <c r="E486" s="1"/>
      <c r="F486" s="2"/>
    </row>
    <row r="487" ht="14.25" customHeight="1">
      <c r="C487" s="1"/>
      <c r="D487" s="2"/>
      <c r="E487" s="1"/>
      <c r="F487" s="2"/>
    </row>
    <row r="488" ht="14.25" customHeight="1">
      <c r="C488" s="1"/>
      <c r="D488" s="2"/>
      <c r="E488" s="1"/>
      <c r="F488" s="2"/>
    </row>
    <row r="489" ht="14.25" customHeight="1">
      <c r="C489" s="1"/>
      <c r="D489" s="2"/>
      <c r="E489" s="1"/>
      <c r="F489" s="2"/>
    </row>
    <row r="490" ht="14.25" customHeight="1">
      <c r="C490" s="1"/>
      <c r="D490" s="2"/>
      <c r="E490" s="1"/>
      <c r="F490" s="2"/>
    </row>
    <row r="491" ht="14.25" customHeight="1">
      <c r="C491" s="1"/>
      <c r="D491" s="2"/>
      <c r="E491" s="1"/>
      <c r="F491" s="2"/>
    </row>
    <row r="492" ht="14.25" customHeight="1">
      <c r="C492" s="1"/>
      <c r="D492" s="2"/>
      <c r="E492" s="1"/>
      <c r="F492" s="2"/>
    </row>
    <row r="493" ht="14.25" customHeight="1">
      <c r="C493" s="1"/>
      <c r="D493" s="2"/>
      <c r="E493" s="1"/>
      <c r="F493" s="2"/>
    </row>
    <row r="494" ht="14.25" customHeight="1">
      <c r="C494" s="1"/>
      <c r="D494" s="2"/>
      <c r="E494" s="1"/>
      <c r="F494" s="2"/>
    </row>
    <row r="495" ht="14.25" customHeight="1">
      <c r="C495" s="1"/>
      <c r="D495" s="2"/>
      <c r="E495" s="1"/>
      <c r="F495" s="2"/>
    </row>
    <row r="496" ht="14.25" customHeight="1">
      <c r="C496" s="1"/>
      <c r="D496" s="2"/>
      <c r="E496" s="1"/>
      <c r="F496" s="2"/>
    </row>
    <row r="497" ht="14.25" customHeight="1">
      <c r="C497" s="1"/>
      <c r="D497" s="2"/>
      <c r="E497" s="1"/>
      <c r="F497" s="2"/>
    </row>
    <row r="498" ht="14.25" customHeight="1">
      <c r="C498" s="1"/>
      <c r="D498" s="2"/>
      <c r="E498" s="1"/>
      <c r="F498" s="2"/>
    </row>
    <row r="499" ht="14.25" customHeight="1">
      <c r="C499" s="1"/>
      <c r="D499" s="2"/>
      <c r="E499" s="1"/>
      <c r="F499" s="2"/>
    </row>
    <row r="500" ht="14.25" customHeight="1">
      <c r="C500" s="1"/>
      <c r="D500" s="2"/>
      <c r="E500" s="1"/>
      <c r="F500" s="2"/>
    </row>
    <row r="501" ht="14.25" customHeight="1">
      <c r="C501" s="1"/>
      <c r="D501" s="2"/>
      <c r="E501" s="1"/>
      <c r="F501" s="2"/>
    </row>
    <row r="502" ht="14.25" customHeight="1">
      <c r="C502" s="1"/>
      <c r="D502" s="2"/>
      <c r="E502" s="1"/>
      <c r="F502" s="2"/>
    </row>
    <row r="503" ht="14.25" customHeight="1">
      <c r="C503" s="1"/>
      <c r="D503" s="2"/>
      <c r="E503" s="1"/>
      <c r="F503" s="2"/>
    </row>
    <row r="504" ht="14.25" customHeight="1">
      <c r="C504" s="1"/>
      <c r="D504" s="2"/>
      <c r="E504" s="1"/>
      <c r="F504" s="2"/>
    </row>
    <row r="505" ht="14.25" customHeight="1">
      <c r="C505" s="1"/>
      <c r="D505" s="2"/>
      <c r="E505" s="1"/>
      <c r="F505" s="2"/>
    </row>
    <row r="506" ht="14.25" customHeight="1">
      <c r="C506" s="1"/>
      <c r="D506" s="2"/>
      <c r="E506" s="1"/>
      <c r="F506" s="2"/>
    </row>
    <row r="507" ht="14.25" customHeight="1">
      <c r="C507" s="1"/>
      <c r="D507" s="2"/>
      <c r="E507" s="1"/>
      <c r="F507" s="2"/>
    </row>
    <row r="508" ht="14.25" customHeight="1">
      <c r="C508" s="1"/>
      <c r="D508" s="2"/>
      <c r="E508" s="1"/>
      <c r="F508" s="2"/>
    </row>
    <row r="509" ht="14.25" customHeight="1">
      <c r="C509" s="1"/>
      <c r="D509" s="2"/>
      <c r="E509" s="1"/>
      <c r="F509" s="2"/>
    </row>
    <row r="510" ht="14.25" customHeight="1">
      <c r="C510" s="1"/>
      <c r="D510" s="2"/>
      <c r="E510" s="1"/>
      <c r="F510" s="2"/>
    </row>
    <row r="511" ht="14.25" customHeight="1">
      <c r="C511" s="1"/>
      <c r="D511" s="2"/>
      <c r="E511" s="1"/>
      <c r="F511" s="2"/>
    </row>
    <row r="512" ht="14.25" customHeight="1">
      <c r="C512" s="1"/>
      <c r="D512" s="2"/>
      <c r="E512" s="1"/>
      <c r="F512" s="2"/>
    </row>
    <row r="513" ht="14.25" customHeight="1">
      <c r="C513" s="1"/>
      <c r="D513" s="2"/>
      <c r="E513" s="1"/>
      <c r="F513" s="2"/>
    </row>
    <row r="514" ht="14.25" customHeight="1">
      <c r="C514" s="1"/>
      <c r="D514" s="2"/>
      <c r="E514" s="1"/>
      <c r="F514" s="2"/>
    </row>
    <row r="515" ht="14.25" customHeight="1">
      <c r="C515" s="1"/>
      <c r="D515" s="2"/>
      <c r="E515" s="1"/>
      <c r="F515" s="2"/>
    </row>
    <row r="516" ht="14.25" customHeight="1">
      <c r="C516" s="1"/>
      <c r="D516" s="2"/>
      <c r="E516" s="1"/>
      <c r="F516" s="2"/>
    </row>
    <row r="517" ht="14.25" customHeight="1">
      <c r="C517" s="1"/>
      <c r="D517" s="2"/>
      <c r="E517" s="1"/>
      <c r="F517" s="2"/>
    </row>
    <row r="518" ht="14.25" customHeight="1">
      <c r="C518" s="1"/>
      <c r="D518" s="2"/>
      <c r="E518" s="1"/>
      <c r="F518" s="2"/>
    </row>
    <row r="519" ht="14.25" customHeight="1">
      <c r="C519" s="1"/>
      <c r="D519" s="2"/>
      <c r="E519" s="1"/>
      <c r="F519" s="2"/>
    </row>
    <row r="520" ht="14.25" customHeight="1">
      <c r="C520" s="1"/>
      <c r="D520" s="2"/>
      <c r="E520" s="1"/>
      <c r="F520" s="2"/>
    </row>
    <row r="521" ht="14.25" customHeight="1">
      <c r="C521" s="1"/>
      <c r="D521" s="2"/>
      <c r="E521" s="1"/>
      <c r="F521" s="2"/>
    </row>
    <row r="522" ht="14.25" customHeight="1">
      <c r="C522" s="1"/>
      <c r="D522" s="2"/>
      <c r="E522" s="1"/>
      <c r="F522" s="2"/>
    </row>
    <row r="523" ht="14.25" customHeight="1">
      <c r="C523" s="1"/>
      <c r="D523" s="2"/>
      <c r="E523" s="1"/>
      <c r="F523" s="2"/>
    </row>
    <row r="524" ht="14.25" customHeight="1">
      <c r="C524" s="1"/>
      <c r="D524" s="2"/>
      <c r="E524" s="1"/>
      <c r="F524" s="2"/>
    </row>
    <row r="525" ht="14.25" customHeight="1">
      <c r="C525" s="1"/>
      <c r="D525" s="2"/>
      <c r="E525" s="1"/>
      <c r="F525" s="2"/>
    </row>
    <row r="526" ht="14.25" customHeight="1">
      <c r="C526" s="1"/>
      <c r="D526" s="2"/>
      <c r="E526" s="1"/>
      <c r="F526" s="2"/>
    </row>
    <row r="527" ht="14.25" customHeight="1">
      <c r="C527" s="1"/>
      <c r="D527" s="2"/>
      <c r="E527" s="1"/>
      <c r="F527" s="2"/>
    </row>
    <row r="528" ht="14.25" customHeight="1">
      <c r="C528" s="1"/>
      <c r="D528" s="2"/>
      <c r="E528" s="1"/>
      <c r="F528" s="2"/>
    </row>
    <row r="529" ht="14.25" customHeight="1">
      <c r="C529" s="1"/>
      <c r="D529" s="2"/>
      <c r="E529" s="1"/>
      <c r="F529" s="2"/>
    </row>
    <row r="530" ht="14.25" customHeight="1">
      <c r="C530" s="1"/>
      <c r="D530" s="2"/>
      <c r="E530" s="1"/>
      <c r="F530" s="2"/>
    </row>
    <row r="531" ht="14.25" customHeight="1">
      <c r="C531" s="1"/>
      <c r="D531" s="2"/>
      <c r="E531" s="1"/>
      <c r="F531" s="2"/>
    </row>
    <row r="532" ht="14.25" customHeight="1">
      <c r="C532" s="1"/>
      <c r="D532" s="2"/>
      <c r="E532" s="1"/>
      <c r="F532" s="2"/>
    </row>
    <row r="533" ht="14.25" customHeight="1">
      <c r="C533" s="1"/>
      <c r="D533" s="2"/>
      <c r="E533" s="1"/>
      <c r="F533" s="2"/>
    </row>
    <row r="534" ht="14.25" customHeight="1">
      <c r="C534" s="1"/>
      <c r="D534" s="2"/>
      <c r="E534" s="1"/>
      <c r="F534" s="2"/>
    </row>
    <row r="535" ht="14.25" customHeight="1">
      <c r="C535" s="1"/>
      <c r="D535" s="2"/>
      <c r="E535" s="1"/>
      <c r="F535" s="2"/>
    </row>
    <row r="536" ht="14.25" customHeight="1">
      <c r="C536" s="1"/>
      <c r="D536" s="2"/>
      <c r="E536" s="1"/>
      <c r="F536" s="2"/>
    </row>
    <row r="537" ht="14.25" customHeight="1">
      <c r="C537" s="1"/>
      <c r="D537" s="2"/>
      <c r="E537" s="1"/>
      <c r="F537" s="2"/>
    </row>
    <row r="538" ht="14.25" customHeight="1">
      <c r="C538" s="1"/>
      <c r="D538" s="2"/>
      <c r="E538" s="1"/>
      <c r="F538" s="2"/>
    </row>
    <row r="539" ht="14.25" customHeight="1">
      <c r="C539" s="1"/>
      <c r="D539" s="2"/>
      <c r="E539" s="1"/>
      <c r="F539" s="2"/>
    </row>
    <row r="540" ht="14.25" customHeight="1">
      <c r="C540" s="1"/>
      <c r="D540" s="2"/>
      <c r="E540" s="1"/>
      <c r="F540" s="2"/>
    </row>
    <row r="541" ht="14.25" customHeight="1">
      <c r="C541" s="1"/>
      <c r="D541" s="2"/>
      <c r="E541" s="1"/>
      <c r="F541" s="2"/>
    </row>
    <row r="542" ht="14.25" customHeight="1">
      <c r="C542" s="1"/>
      <c r="D542" s="2"/>
      <c r="E542" s="1"/>
      <c r="F542" s="2"/>
    </row>
    <row r="543" ht="14.25" customHeight="1">
      <c r="C543" s="1"/>
      <c r="D543" s="2"/>
      <c r="E543" s="1"/>
      <c r="F543" s="2"/>
    </row>
    <row r="544" ht="14.25" customHeight="1">
      <c r="C544" s="1"/>
      <c r="D544" s="2"/>
      <c r="E544" s="1"/>
      <c r="F544" s="2"/>
    </row>
    <row r="545" ht="14.25" customHeight="1">
      <c r="C545" s="1"/>
      <c r="D545" s="2"/>
      <c r="E545" s="1"/>
      <c r="F545" s="2"/>
    </row>
    <row r="546" ht="14.25" customHeight="1">
      <c r="C546" s="1"/>
      <c r="D546" s="2"/>
      <c r="E546" s="1"/>
      <c r="F546" s="2"/>
    </row>
    <row r="547" ht="14.25" customHeight="1">
      <c r="C547" s="1"/>
      <c r="D547" s="2"/>
      <c r="E547" s="1"/>
      <c r="F547" s="2"/>
    </row>
    <row r="548" ht="14.25" customHeight="1">
      <c r="C548" s="1"/>
      <c r="D548" s="2"/>
      <c r="E548" s="1"/>
      <c r="F548" s="2"/>
    </row>
    <row r="549" ht="14.25" customHeight="1">
      <c r="C549" s="1"/>
      <c r="D549" s="2"/>
      <c r="E549" s="1"/>
      <c r="F549" s="2"/>
    </row>
    <row r="550" ht="14.25" customHeight="1">
      <c r="C550" s="1"/>
      <c r="D550" s="2"/>
      <c r="E550" s="1"/>
      <c r="F550" s="2"/>
    </row>
    <row r="551" ht="14.25" customHeight="1">
      <c r="C551" s="1"/>
      <c r="D551" s="2"/>
      <c r="E551" s="1"/>
      <c r="F551" s="2"/>
    </row>
    <row r="552" ht="14.25" customHeight="1">
      <c r="C552" s="1"/>
      <c r="D552" s="2"/>
      <c r="E552" s="1"/>
      <c r="F552" s="2"/>
    </row>
    <row r="553" ht="14.25" customHeight="1">
      <c r="C553" s="1"/>
      <c r="D553" s="2"/>
      <c r="E553" s="1"/>
      <c r="F553" s="2"/>
    </row>
    <row r="554" ht="14.25" customHeight="1">
      <c r="C554" s="1"/>
      <c r="D554" s="2"/>
      <c r="E554" s="1"/>
      <c r="F554" s="2"/>
    </row>
    <row r="555" ht="14.25" customHeight="1">
      <c r="C555" s="1"/>
      <c r="D555" s="2"/>
      <c r="E555" s="1"/>
      <c r="F555" s="2"/>
    </row>
    <row r="556" ht="14.25" customHeight="1">
      <c r="C556" s="1"/>
      <c r="D556" s="2"/>
      <c r="E556" s="1"/>
      <c r="F556" s="2"/>
    </row>
    <row r="557" ht="14.25" customHeight="1">
      <c r="C557" s="1"/>
      <c r="D557" s="2"/>
      <c r="E557" s="1"/>
      <c r="F557" s="2"/>
    </row>
    <row r="558" ht="14.25" customHeight="1">
      <c r="C558" s="1"/>
      <c r="D558" s="2"/>
      <c r="E558" s="1"/>
      <c r="F558" s="2"/>
    </row>
    <row r="559" ht="14.25" customHeight="1">
      <c r="C559" s="1"/>
      <c r="D559" s="2"/>
      <c r="E559" s="1"/>
      <c r="F559" s="2"/>
    </row>
    <row r="560" ht="14.25" customHeight="1">
      <c r="C560" s="1"/>
      <c r="D560" s="2"/>
      <c r="E560" s="1"/>
      <c r="F560" s="2"/>
    </row>
    <row r="561" ht="14.25" customHeight="1">
      <c r="C561" s="1"/>
      <c r="D561" s="2"/>
      <c r="E561" s="1"/>
      <c r="F561" s="2"/>
    </row>
    <row r="562" ht="14.25" customHeight="1">
      <c r="C562" s="1"/>
      <c r="D562" s="2"/>
      <c r="E562" s="1"/>
      <c r="F562" s="2"/>
    </row>
    <row r="563" ht="14.25" customHeight="1">
      <c r="C563" s="1"/>
      <c r="D563" s="2"/>
      <c r="E563" s="1"/>
      <c r="F563" s="2"/>
    </row>
    <row r="564" ht="14.25" customHeight="1">
      <c r="C564" s="1"/>
      <c r="D564" s="2"/>
      <c r="E564" s="1"/>
      <c r="F564" s="2"/>
    </row>
    <row r="565" ht="14.25" customHeight="1">
      <c r="C565" s="1"/>
      <c r="D565" s="2"/>
      <c r="E565" s="1"/>
      <c r="F565" s="2"/>
    </row>
    <row r="566" ht="14.25" customHeight="1">
      <c r="C566" s="1"/>
      <c r="D566" s="2"/>
      <c r="E566" s="1"/>
      <c r="F566" s="2"/>
    </row>
    <row r="567" ht="14.25" customHeight="1">
      <c r="C567" s="1"/>
      <c r="D567" s="2"/>
      <c r="E567" s="1"/>
      <c r="F567" s="2"/>
    </row>
    <row r="568" ht="14.25" customHeight="1">
      <c r="C568" s="1"/>
      <c r="D568" s="2"/>
      <c r="E568" s="1"/>
      <c r="F568" s="2"/>
    </row>
    <row r="569" ht="14.25" customHeight="1">
      <c r="C569" s="1"/>
      <c r="D569" s="2"/>
      <c r="E569" s="1"/>
      <c r="F569" s="2"/>
    </row>
    <row r="570" ht="14.25" customHeight="1">
      <c r="C570" s="1"/>
      <c r="D570" s="2"/>
      <c r="E570" s="1"/>
      <c r="F570" s="2"/>
    </row>
    <row r="571" ht="14.25" customHeight="1">
      <c r="C571" s="1"/>
      <c r="D571" s="2"/>
      <c r="E571" s="1"/>
      <c r="F571" s="2"/>
    </row>
    <row r="572" ht="14.25" customHeight="1">
      <c r="C572" s="1"/>
      <c r="D572" s="2"/>
      <c r="E572" s="1"/>
      <c r="F572" s="2"/>
    </row>
    <row r="573" ht="14.25" customHeight="1">
      <c r="C573" s="1"/>
      <c r="D573" s="2"/>
      <c r="E573" s="1"/>
      <c r="F573" s="2"/>
    </row>
    <row r="574" ht="14.25" customHeight="1">
      <c r="C574" s="1"/>
      <c r="D574" s="2"/>
      <c r="E574" s="1"/>
      <c r="F574" s="2"/>
    </row>
    <row r="575" ht="14.25" customHeight="1">
      <c r="C575" s="1"/>
      <c r="D575" s="2"/>
      <c r="E575" s="1"/>
      <c r="F575" s="2"/>
    </row>
    <row r="576" ht="14.25" customHeight="1">
      <c r="C576" s="1"/>
      <c r="D576" s="2"/>
      <c r="E576" s="1"/>
      <c r="F576" s="2"/>
    </row>
    <row r="577" ht="14.25" customHeight="1">
      <c r="C577" s="1"/>
      <c r="D577" s="2"/>
      <c r="E577" s="1"/>
      <c r="F577" s="2"/>
    </row>
    <row r="578" ht="14.25" customHeight="1">
      <c r="C578" s="1"/>
      <c r="D578" s="2"/>
      <c r="E578" s="1"/>
      <c r="F578" s="2"/>
    </row>
    <row r="579" ht="14.25" customHeight="1">
      <c r="C579" s="1"/>
      <c r="D579" s="2"/>
      <c r="E579" s="1"/>
      <c r="F579" s="2"/>
    </row>
    <row r="580" ht="14.25" customHeight="1">
      <c r="C580" s="1"/>
      <c r="D580" s="2"/>
      <c r="E580" s="1"/>
      <c r="F580" s="2"/>
    </row>
    <row r="581" ht="14.25" customHeight="1">
      <c r="C581" s="1"/>
      <c r="D581" s="2"/>
      <c r="E581" s="1"/>
      <c r="F581" s="2"/>
    </row>
    <row r="582" ht="14.25" customHeight="1">
      <c r="C582" s="1"/>
      <c r="D582" s="2"/>
      <c r="E582" s="1"/>
      <c r="F582" s="2"/>
    </row>
    <row r="583" ht="14.25" customHeight="1">
      <c r="C583" s="1"/>
      <c r="D583" s="2"/>
      <c r="E583" s="1"/>
      <c r="F583" s="2"/>
    </row>
    <row r="584" ht="14.25" customHeight="1">
      <c r="C584" s="1"/>
      <c r="D584" s="2"/>
      <c r="E584" s="1"/>
      <c r="F584" s="2"/>
    </row>
    <row r="585" ht="14.25" customHeight="1">
      <c r="C585" s="1"/>
      <c r="D585" s="2"/>
      <c r="E585" s="1"/>
      <c r="F585" s="2"/>
    </row>
    <row r="586" ht="14.25" customHeight="1">
      <c r="C586" s="1"/>
      <c r="D586" s="2"/>
      <c r="E586" s="1"/>
      <c r="F586" s="2"/>
    </row>
    <row r="587" ht="14.25" customHeight="1">
      <c r="C587" s="1"/>
      <c r="D587" s="2"/>
      <c r="E587" s="1"/>
      <c r="F587" s="2"/>
    </row>
    <row r="588" ht="14.25" customHeight="1">
      <c r="C588" s="1"/>
      <c r="D588" s="2"/>
      <c r="E588" s="1"/>
      <c r="F588" s="2"/>
    </row>
    <row r="589" ht="14.25" customHeight="1">
      <c r="C589" s="1"/>
      <c r="D589" s="2"/>
      <c r="E589" s="1"/>
      <c r="F589" s="2"/>
    </row>
    <row r="590" ht="14.25" customHeight="1">
      <c r="C590" s="1"/>
      <c r="D590" s="2"/>
      <c r="E590" s="1"/>
      <c r="F590" s="2"/>
    </row>
    <row r="591" ht="14.25" customHeight="1">
      <c r="C591" s="1"/>
      <c r="D591" s="2"/>
      <c r="E591" s="1"/>
      <c r="F591" s="2"/>
    </row>
    <row r="592" ht="14.25" customHeight="1">
      <c r="C592" s="1"/>
      <c r="D592" s="2"/>
      <c r="E592" s="1"/>
      <c r="F592" s="2"/>
    </row>
    <row r="593" ht="14.25" customHeight="1">
      <c r="C593" s="1"/>
      <c r="D593" s="2"/>
      <c r="E593" s="1"/>
      <c r="F593" s="2"/>
    </row>
    <row r="594" ht="14.25" customHeight="1">
      <c r="C594" s="1"/>
      <c r="D594" s="2"/>
      <c r="E594" s="1"/>
      <c r="F594" s="2"/>
    </row>
    <row r="595" ht="14.25" customHeight="1">
      <c r="C595" s="1"/>
      <c r="D595" s="2"/>
      <c r="E595" s="1"/>
      <c r="F595" s="2"/>
    </row>
    <row r="596" ht="14.25" customHeight="1">
      <c r="C596" s="1"/>
      <c r="D596" s="2"/>
      <c r="E596" s="1"/>
      <c r="F596" s="2"/>
    </row>
    <row r="597" ht="14.25" customHeight="1">
      <c r="C597" s="1"/>
      <c r="D597" s="2"/>
      <c r="E597" s="1"/>
      <c r="F597" s="2"/>
    </row>
    <row r="598" ht="14.25" customHeight="1">
      <c r="C598" s="1"/>
      <c r="D598" s="2"/>
      <c r="E598" s="1"/>
      <c r="F598" s="2"/>
    </row>
    <row r="599" ht="14.25" customHeight="1">
      <c r="C599" s="1"/>
      <c r="D599" s="2"/>
      <c r="E599" s="1"/>
      <c r="F599" s="2"/>
    </row>
    <row r="600" ht="14.25" customHeight="1">
      <c r="C600" s="1"/>
      <c r="D600" s="2"/>
      <c r="E600" s="1"/>
      <c r="F600" s="2"/>
    </row>
    <row r="601" ht="14.25" customHeight="1">
      <c r="C601" s="1"/>
      <c r="D601" s="2"/>
      <c r="E601" s="1"/>
      <c r="F601" s="2"/>
    </row>
    <row r="602" ht="14.25" customHeight="1">
      <c r="C602" s="1"/>
      <c r="D602" s="2"/>
      <c r="E602" s="1"/>
      <c r="F602" s="2"/>
    </row>
    <row r="603" ht="14.25" customHeight="1">
      <c r="C603" s="1"/>
      <c r="D603" s="2"/>
      <c r="E603" s="1"/>
      <c r="F603" s="2"/>
    </row>
    <row r="604" ht="14.25" customHeight="1">
      <c r="C604" s="1"/>
      <c r="D604" s="2"/>
      <c r="E604" s="1"/>
      <c r="F604" s="2"/>
    </row>
    <row r="605" ht="14.25" customHeight="1">
      <c r="C605" s="1"/>
      <c r="D605" s="2"/>
      <c r="E605" s="1"/>
      <c r="F605" s="2"/>
    </row>
    <row r="606" ht="14.25" customHeight="1">
      <c r="C606" s="1"/>
      <c r="D606" s="2"/>
      <c r="E606" s="1"/>
      <c r="F606" s="2"/>
    </row>
    <row r="607" ht="14.25" customHeight="1">
      <c r="C607" s="1"/>
      <c r="D607" s="2"/>
      <c r="E607" s="1"/>
      <c r="F607" s="2"/>
    </row>
    <row r="608" ht="14.25" customHeight="1">
      <c r="C608" s="1"/>
      <c r="D608" s="2"/>
      <c r="E608" s="1"/>
      <c r="F608" s="2"/>
    </row>
    <row r="609" ht="14.25" customHeight="1">
      <c r="C609" s="1"/>
      <c r="D609" s="2"/>
      <c r="E609" s="1"/>
      <c r="F609" s="2"/>
    </row>
    <row r="610" ht="14.25" customHeight="1">
      <c r="C610" s="1"/>
      <c r="D610" s="2"/>
      <c r="E610" s="1"/>
      <c r="F610" s="2"/>
    </row>
    <row r="611" ht="14.25" customHeight="1">
      <c r="C611" s="1"/>
      <c r="D611" s="2"/>
      <c r="E611" s="1"/>
      <c r="F611" s="2"/>
    </row>
    <row r="612" ht="14.25" customHeight="1">
      <c r="C612" s="1"/>
      <c r="D612" s="2"/>
      <c r="E612" s="1"/>
      <c r="F612" s="2"/>
    </row>
    <row r="613" ht="14.25" customHeight="1">
      <c r="C613" s="1"/>
      <c r="D613" s="2"/>
      <c r="E613" s="1"/>
      <c r="F613" s="2"/>
    </row>
    <row r="614" ht="14.25" customHeight="1">
      <c r="C614" s="1"/>
      <c r="D614" s="2"/>
      <c r="E614" s="1"/>
      <c r="F614" s="2"/>
    </row>
    <row r="615" ht="14.25" customHeight="1">
      <c r="C615" s="1"/>
      <c r="D615" s="2"/>
      <c r="E615" s="1"/>
      <c r="F615" s="2"/>
    </row>
    <row r="616" ht="14.25" customHeight="1">
      <c r="C616" s="1"/>
      <c r="D616" s="2"/>
      <c r="E616" s="1"/>
      <c r="F616" s="2"/>
    </row>
    <row r="617" ht="14.25" customHeight="1">
      <c r="C617" s="1"/>
      <c r="D617" s="2"/>
      <c r="E617" s="1"/>
      <c r="F617" s="2"/>
    </row>
    <row r="618" ht="14.25" customHeight="1">
      <c r="C618" s="1"/>
      <c r="D618" s="2"/>
      <c r="E618" s="1"/>
      <c r="F618" s="2"/>
    </row>
    <row r="619" ht="14.25" customHeight="1">
      <c r="C619" s="1"/>
      <c r="D619" s="2"/>
      <c r="E619" s="1"/>
      <c r="F619" s="2"/>
    </row>
    <row r="620" ht="14.25" customHeight="1">
      <c r="C620" s="1"/>
      <c r="D620" s="2"/>
      <c r="E620" s="1"/>
      <c r="F620" s="2"/>
    </row>
    <row r="621" ht="14.25" customHeight="1">
      <c r="C621" s="1"/>
      <c r="D621" s="2"/>
      <c r="E621" s="1"/>
      <c r="F621" s="2"/>
    </row>
    <row r="622" ht="14.25" customHeight="1">
      <c r="C622" s="1"/>
      <c r="D622" s="2"/>
      <c r="E622" s="1"/>
      <c r="F622" s="2"/>
    </row>
    <row r="623" ht="14.25" customHeight="1">
      <c r="C623" s="1"/>
      <c r="D623" s="2"/>
      <c r="E623" s="1"/>
      <c r="F623" s="2"/>
    </row>
    <row r="624" ht="14.25" customHeight="1">
      <c r="C624" s="1"/>
      <c r="D624" s="2"/>
      <c r="E624" s="1"/>
      <c r="F624" s="2"/>
    </row>
    <row r="625" ht="14.25" customHeight="1">
      <c r="C625" s="1"/>
      <c r="D625" s="2"/>
      <c r="E625" s="1"/>
      <c r="F625" s="2"/>
    </row>
    <row r="626" ht="14.25" customHeight="1">
      <c r="C626" s="1"/>
      <c r="D626" s="2"/>
      <c r="E626" s="1"/>
      <c r="F626" s="2"/>
    </row>
    <row r="627" ht="14.25" customHeight="1">
      <c r="C627" s="1"/>
      <c r="D627" s="2"/>
      <c r="E627" s="1"/>
      <c r="F627" s="2"/>
    </row>
    <row r="628" ht="14.25" customHeight="1">
      <c r="C628" s="1"/>
      <c r="D628" s="2"/>
      <c r="E628" s="1"/>
      <c r="F628" s="2"/>
    </row>
    <row r="629" ht="14.25" customHeight="1">
      <c r="C629" s="1"/>
      <c r="D629" s="2"/>
      <c r="E629" s="1"/>
      <c r="F629" s="2"/>
    </row>
    <row r="630" ht="14.25" customHeight="1">
      <c r="C630" s="1"/>
      <c r="D630" s="2"/>
      <c r="E630" s="1"/>
      <c r="F630" s="2"/>
    </row>
    <row r="631" ht="14.25" customHeight="1">
      <c r="C631" s="1"/>
      <c r="D631" s="2"/>
      <c r="E631" s="1"/>
      <c r="F631" s="2"/>
    </row>
    <row r="632" ht="14.25" customHeight="1">
      <c r="C632" s="1"/>
      <c r="D632" s="2"/>
      <c r="E632" s="1"/>
      <c r="F632" s="2"/>
    </row>
    <row r="633" ht="14.25" customHeight="1">
      <c r="C633" s="1"/>
      <c r="D633" s="2"/>
      <c r="E633" s="1"/>
      <c r="F633" s="2"/>
    </row>
    <row r="634" ht="14.25" customHeight="1">
      <c r="C634" s="1"/>
      <c r="D634" s="2"/>
      <c r="E634" s="1"/>
      <c r="F634" s="2"/>
    </row>
    <row r="635" ht="14.25" customHeight="1">
      <c r="C635" s="1"/>
      <c r="D635" s="2"/>
      <c r="E635" s="1"/>
      <c r="F635" s="2"/>
    </row>
    <row r="636" ht="14.25" customHeight="1">
      <c r="C636" s="1"/>
      <c r="D636" s="2"/>
      <c r="E636" s="1"/>
      <c r="F636" s="2"/>
    </row>
    <row r="637" ht="14.25" customHeight="1">
      <c r="C637" s="1"/>
      <c r="D637" s="2"/>
      <c r="E637" s="1"/>
      <c r="F637" s="2"/>
    </row>
    <row r="638" ht="14.25" customHeight="1">
      <c r="C638" s="1"/>
      <c r="D638" s="2"/>
      <c r="E638" s="1"/>
      <c r="F638" s="2"/>
    </row>
    <row r="639" ht="14.25" customHeight="1">
      <c r="C639" s="1"/>
      <c r="D639" s="2"/>
      <c r="E639" s="1"/>
      <c r="F639" s="2"/>
    </row>
    <row r="640" ht="14.25" customHeight="1">
      <c r="C640" s="1"/>
      <c r="D640" s="2"/>
      <c r="E640" s="1"/>
      <c r="F640" s="2"/>
    </row>
    <row r="641" ht="14.25" customHeight="1">
      <c r="C641" s="1"/>
      <c r="D641" s="2"/>
      <c r="E641" s="1"/>
      <c r="F641" s="2"/>
    </row>
    <row r="642" ht="14.25" customHeight="1">
      <c r="C642" s="1"/>
      <c r="D642" s="2"/>
      <c r="E642" s="1"/>
      <c r="F642" s="2"/>
    </row>
    <row r="643" ht="14.25" customHeight="1">
      <c r="C643" s="1"/>
      <c r="D643" s="2"/>
      <c r="E643" s="1"/>
      <c r="F643" s="2"/>
    </row>
    <row r="644" ht="14.25" customHeight="1">
      <c r="C644" s="1"/>
      <c r="D644" s="2"/>
      <c r="E644" s="1"/>
      <c r="F644" s="2"/>
    </row>
    <row r="645" ht="14.25" customHeight="1">
      <c r="C645" s="1"/>
      <c r="D645" s="2"/>
      <c r="E645" s="1"/>
      <c r="F645" s="2"/>
    </row>
    <row r="646" ht="14.25" customHeight="1">
      <c r="C646" s="1"/>
      <c r="D646" s="2"/>
      <c r="E646" s="1"/>
      <c r="F646" s="2"/>
    </row>
    <row r="647" ht="14.25" customHeight="1">
      <c r="C647" s="1"/>
      <c r="D647" s="2"/>
      <c r="E647" s="1"/>
      <c r="F647" s="2"/>
    </row>
    <row r="648" ht="14.25" customHeight="1">
      <c r="C648" s="1"/>
      <c r="D648" s="2"/>
      <c r="E648" s="1"/>
      <c r="F648" s="2"/>
    </row>
    <row r="649" ht="14.25" customHeight="1">
      <c r="C649" s="1"/>
      <c r="D649" s="2"/>
      <c r="E649" s="1"/>
      <c r="F649" s="2"/>
    </row>
    <row r="650" ht="14.25" customHeight="1">
      <c r="C650" s="1"/>
      <c r="D650" s="2"/>
      <c r="E650" s="1"/>
      <c r="F650" s="2"/>
    </row>
    <row r="651" ht="14.25" customHeight="1">
      <c r="C651" s="1"/>
      <c r="D651" s="2"/>
      <c r="E651" s="1"/>
      <c r="F651" s="2"/>
    </row>
    <row r="652" ht="14.25" customHeight="1">
      <c r="C652" s="1"/>
      <c r="D652" s="2"/>
      <c r="E652" s="1"/>
      <c r="F652" s="2"/>
    </row>
    <row r="653" ht="14.25" customHeight="1">
      <c r="C653" s="1"/>
      <c r="D653" s="2"/>
      <c r="E653" s="1"/>
      <c r="F653" s="2"/>
    </row>
    <row r="654" ht="14.25" customHeight="1">
      <c r="C654" s="1"/>
      <c r="D654" s="2"/>
      <c r="E654" s="1"/>
      <c r="F654" s="2"/>
    </row>
    <row r="655" ht="14.25" customHeight="1">
      <c r="C655" s="1"/>
      <c r="D655" s="2"/>
      <c r="E655" s="1"/>
      <c r="F655" s="2"/>
    </row>
    <row r="656" ht="14.25" customHeight="1">
      <c r="C656" s="1"/>
      <c r="D656" s="2"/>
      <c r="E656" s="1"/>
      <c r="F656" s="2"/>
    </row>
    <row r="657" ht="14.25" customHeight="1">
      <c r="C657" s="1"/>
      <c r="D657" s="2"/>
      <c r="E657" s="1"/>
      <c r="F657" s="2"/>
    </row>
    <row r="658" ht="14.25" customHeight="1">
      <c r="C658" s="1"/>
      <c r="D658" s="2"/>
      <c r="E658" s="1"/>
      <c r="F658" s="2"/>
    </row>
    <row r="659" ht="14.25" customHeight="1">
      <c r="C659" s="1"/>
      <c r="D659" s="2"/>
      <c r="E659" s="1"/>
      <c r="F659" s="2"/>
    </row>
    <row r="660" ht="14.25" customHeight="1">
      <c r="C660" s="1"/>
      <c r="D660" s="2"/>
      <c r="E660" s="1"/>
      <c r="F660" s="2"/>
    </row>
    <row r="661" ht="14.25" customHeight="1">
      <c r="C661" s="1"/>
      <c r="D661" s="2"/>
      <c r="E661" s="1"/>
      <c r="F661" s="2"/>
    </row>
    <row r="662" ht="14.25" customHeight="1">
      <c r="C662" s="1"/>
      <c r="D662" s="2"/>
      <c r="E662" s="1"/>
      <c r="F662" s="2"/>
    </row>
    <row r="663" ht="14.25" customHeight="1">
      <c r="C663" s="1"/>
      <c r="D663" s="2"/>
      <c r="E663" s="1"/>
      <c r="F663" s="2"/>
    </row>
    <row r="664" ht="14.25" customHeight="1">
      <c r="C664" s="1"/>
      <c r="D664" s="2"/>
      <c r="E664" s="1"/>
      <c r="F664" s="2"/>
    </row>
    <row r="665" ht="14.25" customHeight="1">
      <c r="C665" s="1"/>
      <c r="D665" s="2"/>
      <c r="E665" s="1"/>
      <c r="F665" s="2"/>
    </row>
    <row r="666" ht="14.25" customHeight="1">
      <c r="C666" s="1"/>
      <c r="D666" s="2"/>
      <c r="E666" s="1"/>
      <c r="F666" s="2"/>
    </row>
    <row r="667" ht="14.25" customHeight="1">
      <c r="C667" s="1"/>
      <c r="D667" s="2"/>
      <c r="E667" s="1"/>
      <c r="F667" s="2"/>
    </row>
    <row r="668" ht="14.25" customHeight="1">
      <c r="C668" s="1"/>
      <c r="D668" s="2"/>
      <c r="E668" s="1"/>
      <c r="F668" s="2"/>
    </row>
    <row r="669" ht="14.25" customHeight="1">
      <c r="C669" s="1"/>
      <c r="D669" s="2"/>
      <c r="E669" s="1"/>
      <c r="F669" s="2"/>
    </row>
    <row r="670" ht="14.25" customHeight="1">
      <c r="C670" s="1"/>
      <c r="D670" s="2"/>
      <c r="E670" s="1"/>
      <c r="F670" s="2"/>
    </row>
    <row r="671" ht="14.25" customHeight="1">
      <c r="C671" s="1"/>
      <c r="D671" s="2"/>
      <c r="E671" s="1"/>
      <c r="F671" s="2"/>
    </row>
    <row r="672" ht="14.25" customHeight="1">
      <c r="C672" s="1"/>
      <c r="D672" s="2"/>
      <c r="E672" s="1"/>
      <c r="F672" s="2"/>
    </row>
    <row r="673" ht="14.25" customHeight="1">
      <c r="C673" s="1"/>
      <c r="D673" s="2"/>
      <c r="E673" s="1"/>
      <c r="F673" s="2"/>
    </row>
    <row r="674" ht="14.25" customHeight="1">
      <c r="C674" s="1"/>
      <c r="D674" s="2"/>
      <c r="E674" s="1"/>
      <c r="F674" s="2"/>
    </row>
    <row r="675" ht="14.25" customHeight="1">
      <c r="C675" s="1"/>
      <c r="D675" s="2"/>
      <c r="E675" s="1"/>
      <c r="F675" s="2"/>
    </row>
    <row r="676" ht="14.25" customHeight="1">
      <c r="C676" s="1"/>
      <c r="D676" s="2"/>
      <c r="E676" s="1"/>
      <c r="F676" s="2"/>
    </row>
    <row r="677" ht="14.25" customHeight="1">
      <c r="C677" s="1"/>
      <c r="D677" s="2"/>
      <c r="E677" s="1"/>
      <c r="F677" s="2"/>
    </row>
    <row r="678" ht="14.25" customHeight="1">
      <c r="C678" s="1"/>
      <c r="D678" s="2"/>
      <c r="E678" s="1"/>
      <c r="F678" s="2"/>
    </row>
    <row r="679" ht="14.25" customHeight="1">
      <c r="C679" s="1"/>
      <c r="D679" s="2"/>
      <c r="E679" s="1"/>
      <c r="F679" s="2"/>
    </row>
    <row r="680" ht="14.25" customHeight="1">
      <c r="C680" s="1"/>
      <c r="D680" s="2"/>
      <c r="E680" s="1"/>
      <c r="F680" s="2"/>
    </row>
    <row r="681" ht="14.25" customHeight="1">
      <c r="C681" s="1"/>
      <c r="D681" s="2"/>
      <c r="E681" s="1"/>
      <c r="F681" s="2"/>
    </row>
    <row r="682" ht="14.25" customHeight="1">
      <c r="C682" s="1"/>
      <c r="D682" s="2"/>
      <c r="E682" s="1"/>
      <c r="F682" s="2"/>
    </row>
    <row r="683" ht="14.25" customHeight="1">
      <c r="C683" s="1"/>
      <c r="D683" s="2"/>
      <c r="E683" s="1"/>
      <c r="F683" s="2"/>
    </row>
    <row r="684" ht="14.25" customHeight="1">
      <c r="C684" s="1"/>
      <c r="D684" s="2"/>
      <c r="E684" s="1"/>
      <c r="F684" s="2"/>
    </row>
    <row r="685" ht="14.25" customHeight="1">
      <c r="C685" s="1"/>
      <c r="D685" s="2"/>
      <c r="E685" s="1"/>
      <c r="F685" s="2"/>
    </row>
    <row r="686" ht="14.25" customHeight="1">
      <c r="C686" s="1"/>
      <c r="D686" s="2"/>
      <c r="E686" s="1"/>
      <c r="F686" s="2"/>
    </row>
    <row r="687" ht="14.25" customHeight="1">
      <c r="C687" s="1"/>
      <c r="D687" s="2"/>
      <c r="E687" s="1"/>
      <c r="F687" s="2"/>
    </row>
    <row r="688" ht="14.25" customHeight="1">
      <c r="C688" s="1"/>
      <c r="D688" s="2"/>
      <c r="E688" s="1"/>
      <c r="F688" s="2"/>
    </row>
    <row r="689" ht="14.25" customHeight="1">
      <c r="C689" s="1"/>
      <c r="D689" s="2"/>
      <c r="E689" s="1"/>
      <c r="F689" s="2"/>
    </row>
    <row r="690" ht="14.25" customHeight="1">
      <c r="C690" s="1"/>
      <c r="D690" s="2"/>
      <c r="E690" s="1"/>
      <c r="F690" s="2"/>
    </row>
    <row r="691" ht="14.25" customHeight="1">
      <c r="C691" s="1"/>
      <c r="D691" s="2"/>
      <c r="E691" s="1"/>
      <c r="F691" s="2"/>
    </row>
    <row r="692" ht="14.25" customHeight="1">
      <c r="C692" s="1"/>
      <c r="D692" s="2"/>
      <c r="E692" s="1"/>
      <c r="F692" s="2"/>
    </row>
    <row r="693" ht="14.25" customHeight="1">
      <c r="C693" s="1"/>
      <c r="D693" s="2"/>
      <c r="E693" s="1"/>
      <c r="F693" s="2"/>
    </row>
    <row r="694" ht="14.25" customHeight="1">
      <c r="C694" s="1"/>
      <c r="D694" s="2"/>
      <c r="E694" s="1"/>
      <c r="F694" s="2"/>
    </row>
    <row r="695" ht="14.25" customHeight="1">
      <c r="C695" s="1"/>
      <c r="D695" s="2"/>
      <c r="E695" s="1"/>
      <c r="F695" s="2"/>
    </row>
    <row r="696" ht="14.25" customHeight="1">
      <c r="C696" s="1"/>
      <c r="D696" s="2"/>
      <c r="E696" s="1"/>
      <c r="F696" s="2"/>
    </row>
    <row r="697" ht="14.25" customHeight="1">
      <c r="C697" s="1"/>
      <c r="D697" s="2"/>
      <c r="E697" s="1"/>
      <c r="F697" s="2"/>
    </row>
    <row r="698" ht="14.25" customHeight="1">
      <c r="C698" s="1"/>
      <c r="D698" s="2"/>
      <c r="E698" s="1"/>
      <c r="F698" s="2"/>
    </row>
    <row r="699" ht="14.25" customHeight="1">
      <c r="C699" s="1"/>
      <c r="D699" s="2"/>
      <c r="E699" s="1"/>
      <c r="F699" s="2"/>
    </row>
    <row r="700" ht="14.25" customHeight="1">
      <c r="C700" s="1"/>
      <c r="D700" s="2"/>
      <c r="E700" s="1"/>
      <c r="F700" s="2"/>
    </row>
    <row r="701" ht="14.25" customHeight="1">
      <c r="C701" s="1"/>
      <c r="D701" s="2"/>
      <c r="E701" s="1"/>
      <c r="F701" s="2"/>
    </row>
    <row r="702" ht="14.25" customHeight="1">
      <c r="C702" s="1"/>
      <c r="D702" s="2"/>
      <c r="E702" s="1"/>
      <c r="F702" s="2"/>
    </row>
    <row r="703" ht="14.25" customHeight="1">
      <c r="C703" s="1"/>
      <c r="D703" s="2"/>
      <c r="E703" s="1"/>
      <c r="F703" s="2"/>
    </row>
    <row r="704" ht="14.25" customHeight="1">
      <c r="C704" s="1"/>
      <c r="D704" s="2"/>
      <c r="E704" s="1"/>
      <c r="F704" s="2"/>
    </row>
    <row r="705" ht="14.25" customHeight="1">
      <c r="C705" s="1"/>
      <c r="D705" s="2"/>
      <c r="E705" s="1"/>
      <c r="F705" s="2"/>
    </row>
    <row r="706" ht="14.25" customHeight="1">
      <c r="C706" s="1"/>
      <c r="D706" s="2"/>
      <c r="E706" s="1"/>
      <c r="F706" s="2"/>
    </row>
    <row r="707" ht="14.25" customHeight="1">
      <c r="C707" s="1"/>
      <c r="D707" s="2"/>
      <c r="E707" s="1"/>
      <c r="F707" s="2"/>
    </row>
    <row r="708" ht="14.25" customHeight="1">
      <c r="C708" s="1"/>
      <c r="D708" s="2"/>
      <c r="E708" s="1"/>
      <c r="F708" s="2"/>
    </row>
    <row r="709" ht="14.25" customHeight="1">
      <c r="C709" s="1"/>
      <c r="D709" s="2"/>
      <c r="E709" s="1"/>
      <c r="F709" s="2"/>
    </row>
    <row r="710" ht="14.25" customHeight="1">
      <c r="C710" s="1"/>
      <c r="D710" s="2"/>
      <c r="E710" s="1"/>
      <c r="F710" s="2"/>
    </row>
    <row r="711" ht="14.25" customHeight="1">
      <c r="C711" s="1"/>
      <c r="D711" s="2"/>
      <c r="E711" s="1"/>
      <c r="F711" s="2"/>
    </row>
    <row r="712" ht="14.25" customHeight="1">
      <c r="C712" s="1"/>
      <c r="D712" s="2"/>
      <c r="E712" s="1"/>
      <c r="F712" s="2"/>
    </row>
    <row r="713" ht="14.25" customHeight="1">
      <c r="C713" s="1"/>
      <c r="D713" s="2"/>
      <c r="E713" s="1"/>
      <c r="F713" s="2"/>
    </row>
    <row r="714" ht="14.25" customHeight="1">
      <c r="C714" s="1"/>
      <c r="D714" s="2"/>
      <c r="E714" s="1"/>
      <c r="F714" s="2"/>
    </row>
    <row r="715" ht="14.25" customHeight="1">
      <c r="C715" s="1"/>
      <c r="D715" s="2"/>
      <c r="E715" s="1"/>
      <c r="F715" s="2"/>
    </row>
    <row r="716" ht="14.25" customHeight="1">
      <c r="C716" s="1"/>
      <c r="D716" s="2"/>
      <c r="E716" s="1"/>
      <c r="F716" s="2"/>
    </row>
    <row r="717" ht="14.25" customHeight="1">
      <c r="C717" s="1"/>
      <c r="D717" s="2"/>
      <c r="E717" s="1"/>
      <c r="F717" s="2"/>
    </row>
    <row r="718" ht="14.25" customHeight="1">
      <c r="C718" s="1"/>
      <c r="D718" s="2"/>
      <c r="E718" s="1"/>
      <c r="F718" s="2"/>
    </row>
    <row r="719" ht="14.25" customHeight="1">
      <c r="C719" s="1"/>
      <c r="D719" s="2"/>
      <c r="E719" s="1"/>
      <c r="F719" s="2"/>
    </row>
    <row r="720" ht="14.25" customHeight="1">
      <c r="C720" s="1"/>
      <c r="D720" s="2"/>
      <c r="E720" s="1"/>
      <c r="F720" s="2"/>
    </row>
    <row r="721" ht="14.25" customHeight="1">
      <c r="C721" s="1"/>
      <c r="D721" s="2"/>
      <c r="E721" s="1"/>
      <c r="F721" s="2"/>
    </row>
    <row r="722" ht="14.25" customHeight="1">
      <c r="C722" s="1"/>
      <c r="D722" s="2"/>
      <c r="E722" s="1"/>
      <c r="F722" s="2"/>
    </row>
    <row r="723" ht="14.25" customHeight="1">
      <c r="C723" s="1"/>
      <c r="D723" s="2"/>
      <c r="E723" s="1"/>
      <c r="F723" s="2"/>
    </row>
    <row r="724" ht="14.25" customHeight="1">
      <c r="C724" s="1"/>
      <c r="D724" s="2"/>
      <c r="E724" s="1"/>
      <c r="F724" s="2"/>
    </row>
    <row r="725" ht="14.25" customHeight="1">
      <c r="C725" s="1"/>
      <c r="D725" s="2"/>
      <c r="E725" s="1"/>
      <c r="F725" s="2"/>
    </row>
    <row r="726" ht="14.25" customHeight="1">
      <c r="C726" s="1"/>
      <c r="D726" s="2"/>
      <c r="E726" s="1"/>
      <c r="F726" s="2"/>
    </row>
    <row r="727" ht="14.25" customHeight="1">
      <c r="C727" s="1"/>
      <c r="D727" s="2"/>
      <c r="E727" s="1"/>
      <c r="F727" s="2"/>
    </row>
    <row r="728" ht="14.25" customHeight="1">
      <c r="C728" s="1"/>
      <c r="D728" s="2"/>
      <c r="E728" s="1"/>
      <c r="F728" s="2"/>
    </row>
    <row r="729" ht="14.25" customHeight="1">
      <c r="C729" s="1"/>
      <c r="D729" s="2"/>
      <c r="E729" s="1"/>
      <c r="F729" s="2"/>
    </row>
    <row r="730" ht="14.25" customHeight="1">
      <c r="C730" s="1"/>
      <c r="D730" s="2"/>
      <c r="E730" s="1"/>
      <c r="F730" s="2"/>
    </row>
    <row r="731" ht="14.25" customHeight="1">
      <c r="C731" s="1"/>
      <c r="D731" s="2"/>
      <c r="E731" s="1"/>
      <c r="F731" s="2"/>
    </row>
    <row r="732" ht="14.25" customHeight="1">
      <c r="C732" s="1"/>
      <c r="D732" s="2"/>
      <c r="E732" s="1"/>
      <c r="F732" s="2"/>
    </row>
    <row r="733" ht="14.25" customHeight="1">
      <c r="C733" s="1"/>
      <c r="D733" s="2"/>
      <c r="E733" s="1"/>
      <c r="F733" s="2"/>
    </row>
    <row r="734" ht="14.25" customHeight="1">
      <c r="C734" s="1"/>
      <c r="D734" s="2"/>
      <c r="E734" s="1"/>
      <c r="F734" s="2"/>
    </row>
    <row r="735" ht="14.25" customHeight="1">
      <c r="C735" s="1"/>
      <c r="D735" s="2"/>
      <c r="E735" s="1"/>
      <c r="F735" s="2"/>
    </row>
    <row r="736" ht="14.25" customHeight="1">
      <c r="C736" s="1"/>
      <c r="D736" s="2"/>
      <c r="E736" s="1"/>
      <c r="F736" s="2"/>
    </row>
    <row r="737" ht="14.25" customHeight="1">
      <c r="C737" s="1"/>
      <c r="D737" s="2"/>
      <c r="E737" s="1"/>
      <c r="F737" s="2"/>
    </row>
    <row r="738" ht="14.25" customHeight="1">
      <c r="C738" s="1"/>
      <c r="D738" s="2"/>
      <c r="E738" s="1"/>
      <c r="F738" s="2"/>
    </row>
    <row r="739" ht="14.25" customHeight="1">
      <c r="C739" s="1"/>
      <c r="D739" s="2"/>
      <c r="E739" s="1"/>
      <c r="F739" s="2"/>
    </row>
    <row r="740" ht="14.25" customHeight="1">
      <c r="C740" s="1"/>
      <c r="D740" s="2"/>
      <c r="E740" s="1"/>
      <c r="F740" s="2"/>
    </row>
    <row r="741" ht="14.25" customHeight="1">
      <c r="C741" s="1"/>
      <c r="D741" s="2"/>
      <c r="E741" s="1"/>
      <c r="F741" s="2"/>
    </row>
    <row r="742" ht="14.25" customHeight="1">
      <c r="C742" s="1"/>
      <c r="D742" s="2"/>
      <c r="E742" s="1"/>
      <c r="F742" s="2"/>
    </row>
    <row r="743" ht="14.25" customHeight="1">
      <c r="C743" s="1"/>
      <c r="D743" s="2"/>
      <c r="E743" s="1"/>
      <c r="F743" s="2"/>
    </row>
    <row r="744" ht="14.25" customHeight="1">
      <c r="C744" s="1"/>
      <c r="D744" s="2"/>
      <c r="E744" s="1"/>
      <c r="F744" s="2"/>
    </row>
    <row r="745" ht="14.25" customHeight="1">
      <c r="C745" s="1"/>
      <c r="D745" s="2"/>
      <c r="E745" s="1"/>
      <c r="F745" s="2"/>
    </row>
    <row r="746" ht="14.25" customHeight="1">
      <c r="C746" s="1"/>
      <c r="D746" s="2"/>
      <c r="E746" s="1"/>
      <c r="F746" s="2"/>
    </row>
    <row r="747" ht="14.25" customHeight="1">
      <c r="C747" s="1"/>
      <c r="D747" s="2"/>
      <c r="E747" s="1"/>
      <c r="F747" s="2"/>
    </row>
    <row r="748" ht="14.25" customHeight="1">
      <c r="C748" s="1"/>
      <c r="D748" s="2"/>
      <c r="E748" s="1"/>
      <c r="F748" s="2"/>
    </row>
    <row r="749" ht="14.25" customHeight="1">
      <c r="C749" s="1"/>
      <c r="D749" s="2"/>
      <c r="E749" s="1"/>
      <c r="F749" s="2"/>
    </row>
    <row r="750" ht="14.25" customHeight="1">
      <c r="C750" s="1"/>
      <c r="D750" s="2"/>
      <c r="E750" s="1"/>
      <c r="F750" s="2"/>
    </row>
    <row r="751" ht="14.25" customHeight="1">
      <c r="C751" s="1"/>
      <c r="D751" s="2"/>
      <c r="E751" s="1"/>
      <c r="F751" s="2"/>
    </row>
    <row r="752" ht="14.25" customHeight="1">
      <c r="C752" s="1"/>
      <c r="D752" s="2"/>
      <c r="E752" s="1"/>
      <c r="F752" s="2"/>
    </row>
    <row r="753" ht="14.25" customHeight="1">
      <c r="C753" s="1"/>
      <c r="D753" s="2"/>
      <c r="E753" s="1"/>
      <c r="F753" s="2"/>
    </row>
    <row r="754" ht="14.25" customHeight="1">
      <c r="C754" s="1"/>
      <c r="D754" s="2"/>
      <c r="E754" s="1"/>
      <c r="F754" s="2"/>
    </row>
    <row r="755" ht="14.25" customHeight="1">
      <c r="C755" s="1"/>
      <c r="D755" s="2"/>
      <c r="E755" s="1"/>
      <c r="F755" s="2"/>
    </row>
    <row r="756" ht="14.25" customHeight="1">
      <c r="C756" s="1"/>
      <c r="D756" s="2"/>
      <c r="E756" s="1"/>
      <c r="F756" s="2"/>
    </row>
    <row r="757" ht="14.25" customHeight="1">
      <c r="C757" s="1"/>
      <c r="D757" s="2"/>
      <c r="E757" s="1"/>
      <c r="F757" s="2"/>
    </row>
    <row r="758" ht="14.25" customHeight="1">
      <c r="C758" s="1"/>
      <c r="D758" s="2"/>
      <c r="E758" s="1"/>
      <c r="F758" s="2"/>
    </row>
    <row r="759" ht="14.25" customHeight="1">
      <c r="C759" s="1"/>
      <c r="D759" s="2"/>
      <c r="E759" s="1"/>
      <c r="F759" s="2"/>
    </row>
    <row r="760" ht="14.25" customHeight="1">
      <c r="C760" s="1"/>
      <c r="D760" s="2"/>
      <c r="E760" s="1"/>
      <c r="F760" s="2"/>
    </row>
    <row r="761" ht="14.25" customHeight="1">
      <c r="C761" s="1"/>
      <c r="D761" s="2"/>
      <c r="E761" s="1"/>
      <c r="F761" s="2"/>
    </row>
    <row r="762" ht="14.25" customHeight="1">
      <c r="C762" s="1"/>
      <c r="D762" s="2"/>
      <c r="E762" s="1"/>
      <c r="F762" s="2"/>
    </row>
    <row r="763" ht="14.25" customHeight="1">
      <c r="C763" s="1"/>
      <c r="D763" s="2"/>
      <c r="E763" s="1"/>
      <c r="F763" s="2"/>
    </row>
    <row r="764" ht="14.25" customHeight="1">
      <c r="C764" s="1"/>
      <c r="D764" s="2"/>
      <c r="E764" s="1"/>
      <c r="F764" s="2"/>
    </row>
    <row r="765" ht="14.25" customHeight="1">
      <c r="C765" s="1"/>
      <c r="D765" s="2"/>
      <c r="E765" s="1"/>
      <c r="F765" s="2"/>
    </row>
    <row r="766" ht="14.25" customHeight="1">
      <c r="C766" s="1"/>
      <c r="D766" s="2"/>
      <c r="E766" s="1"/>
      <c r="F766" s="2"/>
    </row>
    <row r="767" ht="14.25" customHeight="1">
      <c r="C767" s="1"/>
      <c r="D767" s="2"/>
      <c r="E767" s="1"/>
      <c r="F767" s="2"/>
    </row>
    <row r="768" ht="14.25" customHeight="1">
      <c r="C768" s="1"/>
      <c r="D768" s="2"/>
      <c r="E768" s="1"/>
      <c r="F768" s="2"/>
    </row>
    <row r="769" ht="14.25" customHeight="1">
      <c r="C769" s="1"/>
      <c r="D769" s="2"/>
      <c r="E769" s="1"/>
      <c r="F769" s="2"/>
    </row>
    <row r="770" ht="14.25" customHeight="1">
      <c r="C770" s="1"/>
      <c r="D770" s="2"/>
      <c r="E770" s="1"/>
      <c r="F770" s="2"/>
    </row>
    <row r="771" ht="14.25" customHeight="1">
      <c r="C771" s="1"/>
      <c r="D771" s="2"/>
      <c r="E771" s="1"/>
      <c r="F771" s="2"/>
    </row>
    <row r="772" ht="14.25" customHeight="1">
      <c r="C772" s="1"/>
      <c r="D772" s="2"/>
      <c r="E772" s="1"/>
      <c r="F772" s="2"/>
    </row>
    <row r="773" ht="14.25" customHeight="1">
      <c r="C773" s="1"/>
      <c r="D773" s="2"/>
      <c r="E773" s="1"/>
      <c r="F773" s="2"/>
    </row>
    <row r="774" ht="14.25" customHeight="1">
      <c r="C774" s="1"/>
      <c r="D774" s="2"/>
      <c r="E774" s="1"/>
      <c r="F774" s="2"/>
    </row>
    <row r="775" ht="14.25" customHeight="1">
      <c r="C775" s="1"/>
      <c r="D775" s="2"/>
      <c r="E775" s="1"/>
      <c r="F775" s="2"/>
    </row>
    <row r="776" ht="14.25" customHeight="1">
      <c r="C776" s="1"/>
      <c r="D776" s="2"/>
      <c r="E776" s="1"/>
      <c r="F776" s="2"/>
    </row>
    <row r="777" ht="14.25" customHeight="1">
      <c r="C777" s="1"/>
      <c r="D777" s="2"/>
      <c r="E777" s="1"/>
      <c r="F777" s="2"/>
    </row>
    <row r="778" ht="14.25" customHeight="1">
      <c r="C778" s="1"/>
      <c r="D778" s="2"/>
      <c r="E778" s="1"/>
      <c r="F778" s="2"/>
    </row>
    <row r="779" ht="14.25" customHeight="1">
      <c r="C779" s="1"/>
      <c r="D779" s="2"/>
      <c r="E779" s="1"/>
      <c r="F779" s="2"/>
    </row>
    <row r="780" ht="14.25" customHeight="1">
      <c r="C780" s="1"/>
      <c r="D780" s="2"/>
      <c r="E780" s="1"/>
      <c r="F780" s="2"/>
    </row>
    <row r="781" ht="14.25" customHeight="1">
      <c r="C781" s="1"/>
      <c r="D781" s="2"/>
      <c r="E781" s="1"/>
      <c r="F781" s="2"/>
    </row>
    <row r="782" ht="14.25" customHeight="1">
      <c r="C782" s="1"/>
      <c r="D782" s="2"/>
      <c r="E782" s="1"/>
      <c r="F782" s="2"/>
    </row>
    <row r="783" ht="14.25" customHeight="1">
      <c r="C783" s="1"/>
      <c r="D783" s="2"/>
      <c r="E783" s="1"/>
      <c r="F783" s="2"/>
    </row>
    <row r="784" ht="14.25" customHeight="1">
      <c r="C784" s="1"/>
      <c r="D784" s="2"/>
      <c r="E784" s="1"/>
      <c r="F784" s="2"/>
    </row>
    <row r="785" ht="14.25" customHeight="1">
      <c r="C785" s="1"/>
      <c r="D785" s="2"/>
      <c r="E785" s="1"/>
      <c r="F785" s="2"/>
    </row>
    <row r="786" ht="14.25" customHeight="1">
      <c r="C786" s="1"/>
      <c r="D786" s="2"/>
      <c r="E786" s="1"/>
      <c r="F786" s="2"/>
    </row>
    <row r="787" ht="14.25" customHeight="1">
      <c r="C787" s="1"/>
      <c r="D787" s="2"/>
      <c r="E787" s="1"/>
      <c r="F787" s="2"/>
    </row>
    <row r="788" ht="14.25" customHeight="1">
      <c r="C788" s="1"/>
      <c r="D788" s="2"/>
      <c r="E788" s="1"/>
      <c r="F788" s="2"/>
    </row>
    <row r="789" ht="14.25" customHeight="1">
      <c r="C789" s="1"/>
      <c r="D789" s="2"/>
      <c r="E789" s="1"/>
      <c r="F789" s="2"/>
    </row>
    <row r="790" ht="14.25" customHeight="1">
      <c r="C790" s="1"/>
      <c r="D790" s="2"/>
      <c r="E790" s="1"/>
      <c r="F790" s="2"/>
    </row>
    <row r="791" ht="14.25" customHeight="1">
      <c r="C791" s="1"/>
      <c r="D791" s="2"/>
      <c r="E791" s="1"/>
      <c r="F791" s="2"/>
    </row>
    <row r="792" ht="14.25" customHeight="1">
      <c r="C792" s="1"/>
      <c r="D792" s="2"/>
      <c r="E792" s="1"/>
      <c r="F792" s="2"/>
    </row>
    <row r="793" ht="14.25" customHeight="1">
      <c r="C793" s="1"/>
      <c r="D793" s="2"/>
      <c r="E793" s="1"/>
      <c r="F793" s="2"/>
    </row>
    <row r="794" ht="14.25" customHeight="1">
      <c r="C794" s="1"/>
      <c r="D794" s="2"/>
      <c r="E794" s="1"/>
      <c r="F794" s="2"/>
    </row>
    <row r="795" ht="14.25" customHeight="1">
      <c r="C795" s="1"/>
      <c r="D795" s="2"/>
      <c r="E795" s="1"/>
      <c r="F795" s="2"/>
    </row>
    <row r="796" ht="14.25" customHeight="1">
      <c r="C796" s="1"/>
      <c r="D796" s="2"/>
      <c r="E796" s="1"/>
      <c r="F796" s="2"/>
    </row>
    <row r="797" ht="14.25" customHeight="1">
      <c r="C797" s="1"/>
      <c r="D797" s="2"/>
      <c r="E797" s="1"/>
      <c r="F797" s="2"/>
    </row>
    <row r="798" ht="14.25" customHeight="1">
      <c r="C798" s="1"/>
      <c r="D798" s="2"/>
      <c r="E798" s="1"/>
      <c r="F798" s="2"/>
    </row>
    <row r="799" ht="14.25" customHeight="1">
      <c r="C799" s="1"/>
      <c r="D799" s="2"/>
      <c r="E799" s="1"/>
      <c r="F799" s="2"/>
    </row>
    <row r="800" ht="14.25" customHeight="1">
      <c r="C800" s="1"/>
      <c r="D800" s="2"/>
      <c r="E800" s="1"/>
      <c r="F800" s="2"/>
    </row>
    <row r="801" ht="14.25" customHeight="1">
      <c r="C801" s="1"/>
      <c r="D801" s="2"/>
      <c r="E801" s="1"/>
      <c r="F801" s="2"/>
    </row>
    <row r="802" ht="14.25" customHeight="1">
      <c r="C802" s="1"/>
      <c r="D802" s="2"/>
      <c r="E802" s="1"/>
      <c r="F802" s="2"/>
    </row>
    <row r="803" ht="14.25" customHeight="1">
      <c r="C803" s="1"/>
      <c r="D803" s="2"/>
      <c r="E803" s="1"/>
      <c r="F803" s="2"/>
    </row>
    <row r="804" ht="14.25" customHeight="1">
      <c r="C804" s="1"/>
      <c r="D804" s="2"/>
      <c r="E804" s="1"/>
      <c r="F804" s="2"/>
    </row>
    <row r="805" ht="14.25" customHeight="1">
      <c r="C805" s="1"/>
      <c r="D805" s="2"/>
      <c r="E805" s="1"/>
      <c r="F805" s="2"/>
    </row>
    <row r="806" ht="14.25" customHeight="1">
      <c r="C806" s="1"/>
      <c r="D806" s="2"/>
      <c r="E806" s="1"/>
      <c r="F806" s="2"/>
    </row>
    <row r="807" ht="14.25" customHeight="1">
      <c r="C807" s="1"/>
      <c r="D807" s="2"/>
      <c r="E807" s="1"/>
      <c r="F807" s="2"/>
    </row>
    <row r="808" ht="14.25" customHeight="1">
      <c r="C808" s="1"/>
      <c r="D808" s="2"/>
      <c r="E808" s="1"/>
      <c r="F808" s="2"/>
    </row>
    <row r="809" ht="14.25" customHeight="1">
      <c r="C809" s="1"/>
      <c r="D809" s="2"/>
      <c r="E809" s="1"/>
      <c r="F809" s="2"/>
    </row>
    <row r="810" ht="14.25" customHeight="1">
      <c r="C810" s="1"/>
      <c r="D810" s="2"/>
      <c r="E810" s="1"/>
      <c r="F810" s="2"/>
    </row>
    <row r="811" ht="14.25" customHeight="1">
      <c r="C811" s="1"/>
      <c r="D811" s="2"/>
      <c r="E811" s="1"/>
      <c r="F811" s="2"/>
    </row>
    <row r="812" ht="14.25" customHeight="1">
      <c r="C812" s="1"/>
      <c r="D812" s="2"/>
      <c r="E812" s="1"/>
      <c r="F812" s="2"/>
    </row>
    <row r="813" ht="14.25" customHeight="1">
      <c r="C813" s="1"/>
      <c r="D813" s="2"/>
      <c r="E813" s="1"/>
      <c r="F813" s="2"/>
    </row>
    <row r="814" ht="14.25" customHeight="1">
      <c r="C814" s="1"/>
      <c r="D814" s="2"/>
      <c r="E814" s="1"/>
      <c r="F814" s="2"/>
    </row>
    <row r="815" ht="14.25" customHeight="1">
      <c r="C815" s="1"/>
      <c r="D815" s="2"/>
      <c r="E815" s="1"/>
      <c r="F815" s="2"/>
    </row>
    <row r="816" ht="14.25" customHeight="1">
      <c r="C816" s="1"/>
      <c r="D816" s="2"/>
      <c r="E816" s="1"/>
      <c r="F816" s="2"/>
    </row>
    <row r="817" ht="14.25" customHeight="1">
      <c r="C817" s="1"/>
      <c r="D817" s="2"/>
      <c r="E817" s="1"/>
      <c r="F817" s="2"/>
    </row>
    <row r="818" ht="14.25" customHeight="1">
      <c r="C818" s="1"/>
      <c r="D818" s="2"/>
      <c r="E818" s="1"/>
      <c r="F818" s="2"/>
    </row>
    <row r="819" ht="14.25" customHeight="1">
      <c r="C819" s="1"/>
      <c r="D819" s="2"/>
      <c r="E819" s="1"/>
      <c r="F819" s="2"/>
    </row>
    <row r="820" ht="14.25" customHeight="1">
      <c r="C820" s="1"/>
      <c r="D820" s="2"/>
      <c r="E820" s="1"/>
      <c r="F820" s="2"/>
    </row>
    <row r="821" ht="14.25" customHeight="1">
      <c r="C821" s="1"/>
      <c r="D821" s="2"/>
      <c r="E821" s="1"/>
      <c r="F821" s="2"/>
    </row>
    <row r="822" ht="14.25" customHeight="1">
      <c r="C822" s="1"/>
      <c r="D822" s="2"/>
      <c r="E822" s="1"/>
      <c r="F822" s="2"/>
    </row>
    <row r="823" ht="14.25" customHeight="1">
      <c r="C823" s="1"/>
      <c r="D823" s="2"/>
      <c r="E823" s="1"/>
      <c r="F823" s="2"/>
    </row>
    <row r="824" ht="14.25" customHeight="1">
      <c r="C824" s="1"/>
      <c r="D824" s="2"/>
      <c r="E824" s="1"/>
      <c r="F824" s="2"/>
    </row>
    <row r="825" ht="14.25" customHeight="1">
      <c r="C825" s="1"/>
      <c r="D825" s="2"/>
      <c r="E825" s="1"/>
      <c r="F825" s="2"/>
    </row>
    <row r="826" ht="14.25" customHeight="1">
      <c r="C826" s="1"/>
      <c r="D826" s="2"/>
      <c r="E826" s="1"/>
      <c r="F826" s="2"/>
    </row>
    <row r="827" ht="14.25" customHeight="1">
      <c r="C827" s="1"/>
      <c r="D827" s="2"/>
      <c r="E827" s="1"/>
      <c r="F827" s="2"/>
    </row>
    <row r="828" ht="14.25" customHeight="1">
      <c r="C828" s="1"/>
      <c r="D828" s="2"/>
      <c r="E828" s="1"/>
      <c r="F828" s="2"/>
    </row>
    <row r="829" ht="14.25" customHeight="1">
      <c r="C829" s="1"/>
      <c r="D829" s="2"/>
      <c r="E829" s="1"/>
      <c r="F829" s="2"/>
    </row>
    <row r="830" ht="14.25" customHeight="1">
      <c r="C830" s="1"/>
      <c r="D830" s="2"/>
      <c r="E830" s="1"/>
      <c r="F830" s="2"/>
    </row>
    <row r="831" ht="14.25" customHeight="1">
      <c r="C831" s="1"/>
      <c r="D831" s="2"/>
      <c r="E831" s="1"/>
      <c r="F831" s="2"/>
    </row>
    <row r="832" ht="14.25" customHeight="1">
      <c r="C832" s="1"/>
      <c r="D832" s="2"/>
      <c r="E832" s="1"/>
      <c r="F832" s="2"/>
    </row>
    <row r="833" ht="14.25" customHeight="1">
      <c r="C833" s="1"/>
      <c r="D833" s="2"/>
      <c r="E833" s="1"/>
      <c r="F833" s="2"/>
    </row>
    <row r="834" ht="14.25" customHeight="1">
      <c r="C834" s="1"/>
      <c r="D834" s="2"/>
      <c r="E834" s="1"/>
      <c r="F834" s="2"/>
    </row>
    <row r="835" ht="14.25" customHeight="1">
      <c r="C835" s="1"/>
      <c r="D835" s="2"/>
      <c r="E835" s="1"/>
      <c r="F835" s="2"/>
    </row>
    <row r="836" ht="14.25" customHeight="1">
      <c r="C836" s="1"/>
      <c r="D836" s="2"/>
      <c r="E836" s="1"/>
      <c r="F836" s="2"/>
    </row>
    <row r="837" ht="14.25" customHeight="1">
      <c r="C837" s="1"/>
      <c r="D837" s="2"/>
      <c r="E837" s="1"/>
      <c r="F837" s="2"/>
    </row>
    <row r="838" ht="14.25" customHeight="1">
      <c r="C838" s="1"/>
      <c r="D838" s="2"/>
      <c r="E838" s="1"/>
      <c r="F838" s="2"/>
    </row>
    <row r="839" ht="14.25" customHeight="1">
      <c r="C839" s="1"/>
      <c r="D839" s="2"/>
      <c r="E839" s="1"/>
      <c r="F839" s="2"/>
    </row>
    <row r="840" ht="14.25" customHeight="1">
      <c r="C840" s="1"/>
      <c r="D840" s="2"/>
      <c r="E840" s="1"/>
      <c r="F840" s="2"/>
    </row>
    <row r="841" ht="14.25" customHeight="1">
      <c r="C841" s="1"/>
      <c r="D841" s="2"/>
      <c r="E841" s="1"/>
      <c r="F841" s="2"/>
    </row>
    <row r="842" ht="14.25" customHeight="1">
      <c r="C842" s="1"/>
      <c r="D842" s="2"/>
      <c r="E842" s="1"/>
      <c r="F842" s="2"/>
    </row>
    <row r="843" ht="14.25" customHeight="1">
      <c r="C843" s="1"/>
      <c r="D843" s="2"/>
      <c r="E843" s="1"/>
      <c r="F843" s="2"/>
    </row>
    <row r="844" ht="14.25" customHeight="1">
      <c r="C844" s="1"/>
      <c r="D844" s="2"/>
      <c r="E844" s="1"/>
      <c r="F844" s="2"/>
    </row>
    <row r="845" ht="14.25" customHeight="1">
      <c r="C845" s="1"/>
      <c r="D845" s="2"/>
      <c r="E845" s="1"/>
      <c r="F845" s="2"/>
    </row>
    <row r="846" ht="14.25" customHeight="1">
      <c r="C846" s="1"/>
      <c r="D846" s="2"/>
      <c r="E846" s="1"/>
      <c r="F846" s="2"/>
    </row>
    <row r="847" ht="14.25" customHeight="1">
      <c r="C847" s="1"/>
      <c r="D847" s="2"/>
      <c r="E847" s="1"/>
      <c r="F847" s="2"/>
    </row>
    <row r="848" ht="14.25" customHeight="1">
      <c r="C848" s="1"/>
      <c r="D848" s="2"/>
      <c r="E848" s="1"/>
      <c r="F848" s="2"/>
    </row>
    <row r="849" ht="14.25" customHeight="1">
      <c r="C849" s="1"/>
      <c r="D849" s="2"/>
      <c r="E849" s="1"/>
      <c r="F849" s="2"/>
    </row>
    <row r="850" ht="14.25" customHeight="1">
      <c r="C850" s="1"/>
      <c r="D850" s="2"/>
      <c r="E850" s="1"/>
      <c r="F850" s="2"/>
    </row>
    <row r="851" ht="14.25" customHeight="1">
      <c r="C851" s="1"/>
      <c r="D851" s="2"/>
      <c r="E851" s="1"/>
      <c r="F851" s="2"/>
    </row>
    <row r="852" ht="14.25" customHeight="1">
      <c r="C852" s="1"/>
      <c r="D852" s="2"/>
      <c r="E852" s="1"/>
      <c r="F852" s="2"/>
    </row>
    <row r="853" ht="14.25" customHeight="1">
      <c r="C853" s="1"/>
      <c r="D853" s="2"/>
      <c r="E853" s="1"/>
      <c r="F853" s="2"/>
    </row>
    <row r="854" ht="14.25" customHeight="1">
      <c r="C854" s="1"/>
      <c r="D854" s="2"/>
      <c r="E854" s="1"/>
      <c r="F854" s="2"/>
    </row>
    <row r="855" ht="14.25" customHeight="1">
      <c r="C855" s="1"/>
      <c r="D855" s="2"/>
      <c r="E855" s="1"/>
      <c r="F855" s="2"/>
    </row>
    <row r="856" ht="14.25" customHeight="1">
      <c r="C856" s="1"/>
      <c r="D856" s="2"/>
      <c r="E856" s="1"/>
      <c r="F856" s="2"/>
    </row>
    <row r="857" ht="14.25" customHeight="1">
      <c r="C857" s="1"/>
      <c r="D857" s="2"/>
      <c r="E857" s="1"/>
      <c r="F857" s="2"/>
    </row>
    <row r="858" ht="14.25" customHeight="1">
      <c r="C858" s="1"/>
      <c r="D858" s="2"/>
      <c r="E858" s="1"/>
      <c r="F858" s="2"/>
    </row>
    <row r="859" ht="14.25" customHeight="1">
      <c r="C859" s="1"/>
      <c r="D859" s="2"/>
      <c r="E859" s="1"/>
      <c r="F859" s="2"/>
    </row>
    <row r="860" ht="14.25" customHeight="1">
      <c r="C860" s="1"/>
      <c r="D860" s="2"/>
      <c r="E860" s="1"/>
      <c r="F860" s="2"/>
    </row>
    <row r="861" ht="14.25" customHeight="1">
      <c r="C861" s="1"/>
      <c r="D861" s="2"/>
      <c r="E861" s="1"/>
      <c r="F861" s="2"/>
    </row>
    <row r="862" ht="14.25" customHeight="1">
      <c r="C862" s="1"/>
      <c r="D862" s="2"/>
      <c r="E862" s="1"/>
      <c r="F862" s="2"/>
    </row>
    <row r="863" ht="14.25" customHeight="1">
      <c r="C863" s="1"/>
      <c r="D863" s="2"/>
      <c r="E863" s="1"/>
      <c r="F863" s="2"/>
    </row>
    <row r="864" ht="14.25" customHeight="1">
      <c r="C864" s="1"/>
      <c r="D864" s="2"/>
      <c r="E864" s="1"/>
      <c r="F864" s="2"/>
    </row>
    <row r="865" ht="14.25" customHeight="1">
      <c r="C865" s="1"/>
      <c r="D865" s="2"/>
      <c r="E865" s="1"/>
      <c r="F865" s="2"/>
    </row>
    <row r="866" ht="14.25" customHeight="1">
      <c r="C866" s="1"/>
      <c r="D866" s="2"/>
      <c r="E866" s="1"/>
      <c r="F866" s="2"/>
    </row>
    <row r="867" ht="14.25" customHeight="1">
      <c r="C867" s="1"/>
      <c r="D867" s="2"/>
      <c r="E867" s="1"/>
      <c r="F867" s="2"/>
    </row>
    <row r="868" ht="14.25" customHeight="1">
      <c r="C868" s="1"/>
      <c r="D868" s="2"/>
      <c r="E868" s="1"/>
      <c r="F868" s="2"/>
    </row>
    <row r="869" ht="14.25" customHeight="1">
      <c r="C869" s="1"/>
      <c r="D869" s="2"/>
      <c r="E869" s="1"/>
      <c r="F869" s="2"/>
    </row>
    <row r="870" ht="14.25" customHeight="1">
      <c r="C870" s="1"/>
      <c r="D870" s="2"/>
      <c r="E870" s="1"/>
      <c r="F870" s="2"/>
    </row>
    <row r="871" ht="14.25" customHeight="1">
      <c r="C871" s="1"/>
      <c r="D871" s="2"/>
      <c r="E871" s="1"/>
      <c r="F871" s="2"/>
    </row>
    <row r="872" ht="14.25" customHeight="1">
      <c r="C872" s="1"/>
      <c r="D872" s="2"/>
      <c r="E872" s="1"/>
      <c r="F872" s="2"/>
    </row>
    <row r="873" ht="14.25" customHeight="1">
      <c r="C873" s="1"/>
      <c r="D873" s="2"/>
      <c r="E873" s="1"/>
      <c r="F873" s="2"/>
    </row>
    <row r="874" ht="14.25" customHeight="1">
      <c r="C874" s="1"/>
      <c r="D874" s="2"/>
      <c r="E874" s="1"/>
      <c r="F874" s="2"/>
    </row>
    <row r="875" ht="14.25" customHeight="1">
      <c r="C875" s="1"/>
      <c r="D875" s="2"/>
      <c r="E875" s="1"/>
      <c r="F875" s="2"/>
    </row>
    <row r="876" ht="14.25" customHeight="1">
      <c r="C876" s="1"/>
      <c r="D876" s="2"/>
      <c r="E876" s="1"/>
      <c r="F876" s="2"/>
    </row>
    <row r="877" ht="14.25" customHeight="1">
      <c r="C877" s="1"/>
      <c r="D877" s="2"/>
      <c r="E877" s="1"/>
      <c r="F877" s="2"/>
    </row>
    <row r="878" ht="14.25" customHeight="1">
      <c r="C878" s="1"/>
      <c r="D878" s="2"/>
      <c r="E878" s="1"/>
      <c r="F878" s="2"/>
    </row>
    <row r="879" ht="14.25" customHeight="1">
      <c r="C879" s="1"/>
      <c r="D879" s="2"/>
      <c r="E879" s="1"/>
      <c r="F879" s="2"/>
    </row>
    <row r="880" ht="14.25" customHeight="1">
      <c r="C880" s="1"/>
      <c r="D880" s="2"/>
      <c r="E880" s="1"/>
      <c r="F880" s="2"/>
    </row>
    <row r="881" ht="14.25" customHeight="1">
      <c r="C881" s="1"/>
      <c r="D881" s="2"/>
      <c r="E881" s="1"/>
      <c r="F881" s="2"/>
    </row>
    <row r="882" ht="14.25" customHeight="1">
      <c r="C882" s="1"/>
      <c r="D882" s="2"/>
      <c r="E882" s="1"/>
      <c r="F882" s="2"/>
    </row>
    <row r="883" ht="14.25" customHeight="1">
      <c r="C883" s="1"/>
      <c r="D883" s="2"/>
      <c r="E883" s="1"/>
      <c r="F883" s="2"/>
    </row>
    <row r="884" ht="14.25" customHeight="1">
      <c r="C884" s="1"/>
      <c r="D884" s="2"/>
      <c r="E884" s="1"/>
      <c r="F884" s="2"/>
    </row>
    <row r="885" ht="14.25" customHeight="1">
      <c r="C885" s="1"/>
      <c r="D885" s="2"/>
      <c r="E885" s="1"/>
      <c r="F885" s="2"/>
    </row>
    <row r="886" ht="14.25" customHeight="1">
      <c r="C886" s="1"/>
      <c r="D886" s="2"/>
      <c r="E886" s="1"/>
      <c r="F886" s="2"/>
    </row>
    <row r="887" ht="14.25" customHeight="1">
      <c r="C887" s="1"/>
      <c r="D887" s="2"/>
      <c r="E887" s="1"/>
      <c r="F887" s="2"/>
    </row>
    <row r="888" ht="14.25" customHeight="1">
      <c r="C888" s="1"/>
      <c r="D888" s="2"/>
      <c r="E888" s="1"/>
      <c r="F888" s="2"/>
    </row>
    <row r="889" ht="14.25" customHeight="1">
      <c r="C889" s="1"/>
      <c r="D889" s="2"/>
      <c r="E889" s="1"/>
      <c r="F889" s="2"/>
    </row>
    <row r="890" ht="14.25" customHeight="1">
      <c r="C890" s="1"/>
      <c r="D890" s="2"/>
      <c r="E890" s="1"/>
      <c r="F890" s="2"/>
    </row>
    <row r="891" ht="14.25" customHeight="1">
      <c r="C891" s="1"/>
      <c r="D891" s="2"/>
      <c r="E891" s="1"/>
      <c r="F891" s="2"/>
    </row>
    <row r="892" ht="14.25" customHeight="1">
      <c r="C892" s="1"/>
      <c r="D892" s="2"/>
      <c r="E892" s="1"/>
      <c r="F892" s="2"/>
    </row>
    <row r="893" ht="14.25" customHeight="1">
      <c r="C893" s="1"/>
      <c r="D893" s="2"/>
      <c r="E893" s="1"/>
      <c r="F893" s="2"/>
    </row>
    <row r="894" ht="14.25" customHeight="1">
      <c r="C894" s="1"/>
      <c r="D894" s="2"/>
      <c r="E894" s="1"/>
      <c r="F894" s="2"/>
    </row>
    <row r="895" ht="14.25" customHeight="1">
      <c r="C895" s="1"/>
      <c r="D895" s="2"/>
      <c r="E895" s="1"/>
      <c r="F895" s="2"/>
    </row>
    <row r="896" ht="14.25" customHeight="1">
      <c r="C896" s="1"/>
      <c r="D896" s="2"/>
      <c r="E896" s="1"/>
      <c r="F896" s="2"/>
    </row>
    <row r="897" ht="14.25" customHeight="1">
      <c r="C897" s="1"/>
      <c r="D897" s="2"/>
      <c r="E897" s="1"/>
      <c r="F897" s="2"/>
    </row>
    <row r="898" ht="14.25" customHeight="1">
      <c r="C898" s="1"/>
      <c r="D898" s="2"/>
      <c r="E898" s="1"/>
      <c r="F898" s="2"/>
    </row>
    <row r="899" ht="14.25" customHeight="1">
      <c r="C899" s="1"/>
      <c r="D899" s="2"/>
      <c r="E899" s="1"/>
      <c r="F899" s="2"/>
    </row>
    <row r="900" ht="14.25" customHeight="1">
      <c r="C900" s="1"/>
      <c r="D900" s="2"/>
      <c r="E900" s="1"/>
      <c r="F900" s="2"/>
    </row>
    <row r="901" ht="14.25" customHeight="1">
      <c r="C901" s="1"/>
      <c r="D901" s="2"/>
      <c r="E901" s="1"/>
      <c r="F901" s="2"/>
    </row>
    <row r="902" ht="14.25" customHeight="1">
      <c r="C902" s="1"/>
      <c r="D902" s="2"/>
      <c r="E902" s="1"/>
      <c r="F902" s="2"/>
    </row>
    <row r="903" ht="14.25" customHeight="1">
      <c r="C903" s="1"/>
      <c r="D903" s="2"/>
      <c r="E903" s="1"/>
      <c r="F903" s="2"/>
    </row>
    <row r="904" ht="14.25" customHeight="1">
      <c r="C904" s="1"/>
      <c r="D904" s="2"/>
      <c r="E904" s="1"/>
      <c r="F904" s="2"/>
    </row>
    <row r="905" ht="14.25" customHeight="1">
      <c r="C905" s="1"/>
      <c r="D905" s="2"/>
      <c r="E905" s="1"/>
      <c r="F905" s="2"/>
    </row>
    <row r="906" ht="14.25" customHeight="1">
      <c r="C906" s="1"/>
      <c r="D906" s="2"/>
      <c r="E906" s="1"/>
      <c r="F906" s="2"/>
    </row>
    <row r="907" ht="14.25" customHeight="1">
      <c r="C907" s="1"/>
      <c r="D907" s="2"/>
      <c r="E907" s="1"/>
      <c r="F907" s="2"/>
    </row>
    <row r="908" ht="14.25" customHeight="1">
      <c r="C908" s="1"/>
      <c r="D908" s="2"/>
      <c r="E908" s="1"/>
      <c r="F908" s="2"/>
    </row>
    <row r="909" ht="14.25" customHeight="1">
      <c r="C909" s="1"/>
      <c r="D909" s="2"/>
      <c r="E909" s="1"/>
      <c r="F909" s="2"/>
    </row>
    <row r="910" ht="14.25" customHeight="1">
      <c r="C910" s="1"/>
      <c r="D910" s="2"/>
      <c r="E910" s="1"/>
      <c r="F910" s="2"/>
    </row>
    <row r="911" ht="14.25" customHeight="1">
      <c r="C911" s="1"/>
      <c r="D911" s="2"/>
      <c r="E911" s="1"/>
      <c r="F911" s="2"/>
    </row>
    <row r="912" ht="14.25" customHeight="1">
      <c r="C912" s="1"/>
      <c r="D912" s="2"/>
      <c r="E912" s="1"/>
      <c r="F912" s="2"/>
    </row>
    <row r="913" ht="14.25" customHeight="1">
      <c r="C913" s="1"/>
      <c r="D913" s="2"/>
      <c r="E913" s="1"/>
      <c r="F913" s="2"/>
    </row>
    <row r="914" ht="14.25" customHeight="1">
      <c r="C914" s="1"/>
      <c r="D914" s="2"/>
      <c r="E914" s="1"/>
      <c r="F914" s="2"/>
    </row>
    <row r="915" ht="14.25" customHeight="1">
      <c r="C915" s="1"/>
      <c r="D915" s="2"/>
      <c r="E915" s="1"/>
      <c r="F915" s="2"/>
    </row>
    <row r="916" ht="14.25" customHeight="1">
      <c r="C916" s="1"/>
      <c r="D916" s="2"/>
      <c r="E916" s="1"/>
      <c r="F916" s="2"/>
    </row>
    <row r="917" ht="14.25" customHeight="1">
      <c r="C917" s="1"/>
      <c r="D917" s="2"/>
      <c r="E917" s="1"/>
      <c r="F917" s="2"/>
    </row>
    <row r="918" ht="14.25" customHeight="1">
      <c r="C918" s="1"/>
      <c r="D918" s="2"/>
      <c r="E918" s="1"/>
      <c r="F918" s="2"/>
    </row>
    <row r="919" ht="14.25" customHeight="1">
      <c r="C919" s="1"/>
      <c r="D919" s="2"/>
      <c r="E919" s="1"/>
      <c r="F919" s="2"/>
    </row>
    <row r="920" ht="14.25" customHeight="1">
      <c r="C920" s="1"/>
      <c r="D920" s="2"/>
      <c r="E920" s="1"/>
      <c r="F920" s="2"/>
    </row>
    <row r="921" ht="14.25" customHeight="1">
      <c r="C921" s="1"/>
      <c r="D921" s="2"/>
      <c r="E921" s="1"/>
      <c r="F921" s="2"/>
    </row>
    <row r="922" ht="14.25" customHeight="1">
      <c r="C922" s="1"/>
      <c r="D922" s="2"/>
      <c r="E922" s="1"/>
      <c r="F922" s="2"/>
    </row>
    <row r="923" ht="14.25" customHeight="1">
      <c r="C923" s="1"/>
      <c r="D923" s="2"/>
      <c r="E923" s="1"/>
      <c r="F923" s="2"/>
    </row>
    <row r="924" ht="14.25" customHeight="1">
      <c r="C924" s="1"/>
      <c r="D924" s="2"/>
      <c r="E924" s="1"/>
      <c r="F924" s="2"/>
    </row>
    <row r="925" ht="14.25" customHeight="1">
      <c r="C925" s="1"/>
      <c r="D925" s="2"/>
      <c r="E925" s="1"/>
      <c r="F925" s="2"/>
    </row>
    <row r="926" ht="14.25" customHeight="1">
      <c r="C926" s="1"/>
      <c r="D926" s="2"/>
      <c r="E926" s="1"/>
      <c r="F926" s="2"/>
    </row>
    <row r="927" ht="14.25" customHeight="1">
      <c r="C927" s="1"/>
      <c r="D927" s="2"/>
      <c r="E927" s="1"/>
      <c r="F927" s="2"/>
    </row>
    <row r="928" ht="14.25" customHeight="1">
      <c r="C928" s="1"/>
      <c r="D928" s="2"/>
      <c r="E928" s="1"/>
      <c r="F928" s="2"/>
    </row>
    <row r="929" ht="14.25" customHeight="1">
      <c r="C929" s="1"/>
      <c r="D929" s="2"/>
      <c r="E929" s="1"/>
      <c r="F929" s="2"/>
    </row>
    <row r="930" ht="14.25" customHeight="1">
      <c r="C930" s="1"/>
      <c r="D930" s="2"/>
      <c r="E930" s="1"/>
      <c r="F930" s="2"/>
    </row>
    <row r="931" ht="14.25" customHeight="1">
      <c r="C931" s="1"/>
      <c r="D931" s="2"/>
      <c r="E931" s="1"/>
      <c r="F931" s="2"/>
    </row>
    <row r="932" ht="14.25" customHeight="1">
      <c r="C932" s="1"/>
      <c r="D932" s="2"/>
      <c r="E932" s="1"/>
      <c r="F932" s="2"/>
    </row>
    <row r="933" ht="14.25" customHeight="1">
      <c r="C933" s="1"/>
      <c r="D933" s="2"/>
      <c r="E933" s="1"/>
      <c r="F933" s="2"/>
    </row>
    <row r="934" ht="14.25" customHeight="1">
      <c r="C934" s="1"/>
      <c r="D934" s="2"/>
      <c r="E934" s="1"/>
      <c r="F934" s="2"/>
    </row>
    <row r="935" ht="14.25" customHeight="1">
      <c r="C935" s="1"/>
      <c r="D935" s="2"/>
      <c r="E935" s="1"/>
      <c r="F935" s="2"/>
    </row>
    <row r="936" ht="14.25" customHeight="1">
      <c r="C936" s="1"/>
      <c r="D936" s="2"/>
      <c r="E936" s="1"/>
      <c r="F936" s="2"/>
    </row>
    <row r="937" ht="14.25" customHeight="1">
      <c r="C937" s="1"/>
      <c r="D937" s="2"/>
      <c r="E937" s="1"/>
      <c r="F937" s="2"/>
    </row>
    <row r="938" ht="14.25" customHeight="1">
      <c r="C938" s="1"/>
      <c r="D938" s="2"/>
      <c r="E938" s="1"/>
      <c r="F938" s="2"/>
    </row>
    <row r="939" ht="14.25" customHeight="1">
      <c r="C939" s="1"/>
      <c r="D939" s="2"/>
      <c r="E939" s="1"/>
      <c r="F939" s="2"/>
    </row>
    <row r="940" ht="14.25" customHeight="1">
      <c r="C940" s="1"/>
      <c r="D940" s="2"/>
      <c r="E940" s="1"/>
      <c r="F940" s="2"/>
    </row>
    <row r="941" ht="14.25" customHeight="1">
      <c r="C941" s="1"/>
      <c r="D941" s="2"/>
      <c r="E941" s="1"/>
      <c r="F941" s="2"/>
    </row>
    <row r="942" ht="14.25" customHeight="1">
      <c r="C942" s="1"/>
      <c r="D942" s="2"/>
      <c r="E942" s="1"/>
      <c r="F942" s="2"/>
    </row>
    <row r="943" ht="14.25" customHeight="1">
      <c r="C943" s="1"/>
      <c r="D943" s="2"/>
      <c r="E943" s="1"/>
      <c r="F943" s="2"/>
    </row>
    <row r="944" ht="14.25" customHeight="1">
      <c r="C944" s="1"/>
      <c r="D944" s="2"/>
      <c r="E944" s="1"/>
      <c r="F944" s="2"/>
    </row>
    <row r="945" ht="14.25" customHeight="1">
      <c r="C945" s="1"/>
      <c r="D945" s="2"/>
      <c r="E945" s="1"/>
      <c r="F945" s="2"/>
    </row>
    <row r="946" ht="14.25" customHeight="1">
      <c r="C946" s="1"/>
      <c r="D946" s="2"/>
      <c r="E946" s="1"/>
      <c r="F946" s="2"/>
    </row>
    <row r="947" ht="14.25" customHeight="1">
      <c r="C947" s="1"/>
      <c r="D947" s="2"/>
      <c r="E947" s="1"/>
      <c r="F947" s="2"/>
    </row>
    <row r="948" ht="14.25" customHeight="1">
      <c r="C948" s="1"/>
      <c r="D948" s="2"/>
      <c r="E948" s="1"/>
      <c r="F948" s="2"/>
    </row>
    <row r="949" ht="14.25" customHeight="1">
      <c r="C949" s="1"/>
      <c r="D949" s="2"/>
      <c r="E949" s="1"/>
      <c r="F949" s="2"/>
    </row>
    <row r="950" ht="14.25" customHeight="1">
      <c r="C950" s="1"/>
      <c r="D950" s="2"/>
      <c r="E950" s="1"/>
      <c r="F950" s="2"/>
    </row>
    <row r="951" ht="14.25" customHeight="1">
      <c r="C951" s="1"/>
      <c r="D951" s="2"/>
      <c r="E951" s="1"/>
      <c r="F951" s="2"/>
    </row>
    <row r="952" ht="14.25" customHeight="1">
      <c r="C952" s="1"/>
      <c r="D952" s="2"/>
      <c r="E952" s="1"/>
      <c r="F952" s="2"/>
    </row>
    <row r="953" ht="14.25" customHeight="1">
      <c r="C953" s="1"/>
      <c r="D953" s="2"/>
      <c r="E953" s="1"/>
      <c r="F953" s="2"/>
    </row>
    <row r="954" ht="14.25" customHeight="1">
      <c r="C954" s="1"/>
      <c r="D954" s="2"/>
      <c r="E954" s="1"/>
      <c r="F954" s="2"/>
    </row>
    <row r="955" ht="14.25" customHeight="1">
      <c r="C955" s="1"/>
      <c r="D955" s="2"/>
      <c r="E955" s="1"/>
      <c r="F955" s="2"/>
    </row>
    <row r="956" ht="14.25" customHeight="1">
      <c r="C956" s="1"/>
      <c r="D956" s="2"/>
      <c r="E956" s="1"/>
      <c r="F956" s="2"/>
    </row>
    <row r="957" ht="14.25" customHeight="1">
      <c r="C957" s="1"/>
      <c r="D957" s="2"/>
      <c r="E957" s="1"/>
      <c r="F957" s="2"/>
    </row>
    <row r="958" ht="14.25" customHeight="1">
      <c r="C958" s="1"/>
      <c r="D958" s="2"/>
      <c r="E958" s="1"/>
      <c r="F958" s="2"/>
    </row>
    <row r="959" ht="14.25" customHeight="1">
      <c r="C959" s="1"/>
      <c r="D959" s="2"/>
      <c r="E959" s="1"/>
      <c r="F959" s="2"/>
    </row>
    <row r="960" ht="14.25" customHeight="1">
      <c r="C960" s="1"/>
      <c r="D960" s="2"/>
      <c r="E960" s="1"/>
      <c r="F960" s="2"/>
    </row>
    <row r="961" ht="14.25" customHeight="1">
      <c r="C961" s="1"/>
      <c r="D961" s="2"/>
      <c r="E961" s="1"/>
      <c r="F961" s="2"/>
    </row>
    <row r="962" ht="14.25" customHeight="1">
      <c r="C962" s="1"/>
      <c r="D962" s="2"/>
      <c r="E962" s="1"/>
      <c r="F962" s="2"/>
    </row>
    <row r="963" ht="14.25" customHeight="1">
      <c r="C963" s="1"/>
      <c r="D963" s="2"/>
      <c r="E963" s="1"/>
      <c r="F963" s="2"/>
    </row>
    <row r="964" ht="14.25" customHeight="1">
      <c r="C964" s="1"/>
      <c r="D964" s="2"/>
      <c r="E964" s="1"/>
      <c r="F964" s="2"/>
    </row>
    <row r="965" ht="14.25" customHeight="1">
      <c r="C965" s="1"/>
      <c r="D965" s="2"/>
      <c r="E965" s="1"/>
      <c r="F965" s="2"/>
    </row>
    <row r="966" ht="14.25" customHeight="1">
      <c r="C966" s="1"/>
      <c r="D966" s="2"/>
      <c r="E966" s="1"/>
      <c r="F966" s="2"/>
    </row>
    <row r="967" ht="14.25" customHeight="1">
      <c r="C967" s="1"/>
      <c r="D967" s="2"/>
      <c r="E967" s="1"/>
      <c r="F967" s="2"/>
    </row>
    <row r="968" ht="14.25" customHeight="1">
      <c r="C968" s="1"/>
      <c r="D968" s="2"/>
      <c r="E968" s="1"/>
      <c r="F968" s="2"/>
    </row>
    <row r="969" ht="14.25" customHeight="1">
      <c r="C969" s="1"/>
      <c r="D969" s="2"/>
      <c r="E969" s="1"/>
      <c r="F969" s="2"/>
    </row>
    <row r="970" ht="14.25" customHeight="1">
      <c r="C970" s="1"/>
      <c r="D970" s="2"/>
      <c r="E970" s="1"/>
      <c r="F970" s="2"/>
    </row>
    <row r="971" ht="14.25" customHeight="1">
      <c r="C971" s="1"/>
      <c r="D971" s="2"/>
      <c r="E971" s="1"/>
      <c r="F971" s="2"/>
    </row>
    <row r="972" ht="14.25" customHeight="1">
      <c r="C972" s="1"/>
      <c r="D972" s="2"/>
      <c r="E972" s="1"/>
      <c r="F972" s="2"/>
    </row>
    <row r="973" ht="14.25" customHeight="1">
      <c r="C973" s="1"/>
      <c r="D973" s="2"/>
      <c r="E973" s="1"/>
      <c r="F973" s="2"/>
    </row>
    <row r="974" ht="14.25" customHeight="1">
      <c r="C974" s="1"/>
      <c r="D974" s="2"/>
      <c r="E974" s="1"/>
      <c r="F974" s="2"/>
    </row>
    <row r="975" ht="14.25" customHeight="1">
      <c r="C975" s="1"/>
      <c r="D975" s="2"/>
      <c r="E975" s="1"/>
      <c r="F975" s="2"/>
    </row>
    <row r="976" ht="14.25" customHeight="1">
      <c r="C976" s="1"/>
      <c r="D976" s="2"/>
      <c r="E976" s="1"/>
      <c r="F976" s="2"/>
    </row>
    <row r="977" ht="14.25" customHeight="1">
      <c r="C977" s="1"/>
      <c r="D977" s="2"/>
      <c r="E977" s="1"/>
      <c r="F977" s="2"/>
    </row>
    <row r="978" ht="14.25" customHeight="1">
      <c r="C978" s="1"/>
      <c r="D978" s="2"/>
      <c r="E978" s="1"/>
      <c r="F978" s="2"/>
    </row>
    <row r="979" ht="14.25" customHeight="1">
      <c r="C979" s="1"/>
      <c r="D979" s="2"/>
      <c r="E979" s="1"/>
      <c r="F979" s="2"/>
    </row>
    <row r="980" ht="14.25" customHeight="1">
      <c r="C980" s="1"/>
      <c r="D980" s="2"/>
      <c r="E980" s="1"/>
      <c r="F980" s="2"/>
    </row>
    <row r="981" ht="14.25" customHeight="1">
      <c r="C981" s="1"/>
      <c r="D981" s="2"/>
      <c r="E981" s="1"/>
      <c r="F981" s="2"/>
    </row>
    <row r="982" ht="14.25" customHeight="1">
      <c r="C982" s="1"/>
      <c r="D982" s="2"/>
      <c r="E982" s="1"/>
      <c r="F982" s="2"/>
    </row>
    <row r="983" ht="14.25" customHeight="1">
      <c r="C983" s="1"/>
      <c r="D983" s="2"/>
      <c r="E983" s="1"/>
      <c r="F983" s="2"/>
    </row>
    <row r="984" ht="14.25" customHeight="1">
      <c r="C984" s="1"/>
      <c r="D984" s="2"/>
      <c r="E984" s="1"/>
      <c r="F984" s="2"/>
    </row>
    <row r="985" ht="14.25" customHeight="1">
      <c r="C985" s="1"/>
      <c r="D985" s="2"/>
      <c r="E985" s="1"/>
      <c r="F985" s="2"/>
    </row>
    <row r="986" ht="14.25" customHeight="1">
      <c r="C986" s="1"/>
      <c r="D986" s="2"/>
      <c r="E986" s="1"/>
      <c r="F986" s="2"/>
    </row>
    <row r="987" ht="14.25" customHeight="1">
      <c r="C987" s="1"/>
      <c r="D987" s="2"/>
      <c r="E987" s="1"/>
      <c r="F987" s="2"/>
    </row>
    <row r="988" ht="14.25" customHeight="1">
      <c r="C988" s="1"/>
      <c r="D988" s="2"/>
      <c r="E988" s="1"/>
      <c r="F988" s="2"/>
    </row>
    <row r="989" ht="14.25" customHeight="1">
      <c r="C989" s="1"/>
      <c r="D989" s="2"/>
      <c r="E989" s="1"/>
      <c r="F989" s="2"/>
    </row>
    <row r="990" ht="14.25" customHeight="1">
      <c r="C990" s="1"/>
      <c r="D990" s="2"/>
      <c r="E990" s="1"/>
      <c r="F990" s="2"/>
    </row>
    <row r="991" ht="14.25" customHeight="1">
      <c r="C991" s="1"/>
      <c r="D991" s="2"/>
      <c r="E991" s="1"/>
      <c r="F991" s="2"/>
    </row>
    <row r="992" ht="14.25" customHeight="1">
      <c r="C992" s="1"/>
      <c r="D992" s="2"/>
      <c r="E992" s="1"/>
      <c r="F992" s="2"/>
    </row>
    <row r="993" ht="14.25" customHeight="1">
      <c r="C993" s="1"/>
      <c r="D993" s="2"/>
      <c r="E993" s="1"/>
      <c r="F993" s="2"/>
    </row>
    <row r="994" ht="14.25" customHeight="1">
      <c r="C994" s="1"/>
      <c r="D994" s="2"/>
      <c r="E994" s="1"/>
      <c r="F994" s="2"/>
    </row>
    <row r="995" ht="14.25" customHeight="1">
      <c r="C995" s="1"/>
      <c r="D995" s="2"/>
      <c r="E995" s="1"/>
      <c r="F995" s="2"/>
    </row>
    <row r="996" ht="14.25" customHeight="1">
      <c r="C996" s="1"/>
      <c r="D996" s="2"/>
      <c r="E996" s="1"/>
      <c r="F996" s="2"/>
    </row>
    <row r="997" ht="14.25" customHeight="1">
      <c r="C997" s="1"/>
      <c r="D997" s="2"/>
      <c r="E997" s="1"/>
      <c r="F997" s="2"/>
    </row>
    <row r="998" ht="14.25" customHeight="1">
      <c r="C998" s="1"/>
      <c r="D998" s="2"/>
      <c r="E998" s="1"/>
      <c r="F998" s="2"/>
    </row>
  </sheetData>
  <printOptions/>
  <pageMargins bottom="0.787401575" footer="0.0" header="0.0" left="0.7" right="0.7" top="0.787401575"/>
  <pageSetup orientation="landscape"/>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39.43"/>
    <col customWidth="1" min="3" max="3" width="12.86"/>
    <col customWidth="1" min="4" max="4" width="10.43"/>
    <col customWidth="1" min="5" max="5" width="12.86"/>
    <col customWidth="1" min="6" max="6" width="10.43"/>
    <col customWidth="1" min="7" max="7" width="12.86"/>
    <col customWidth="1" min="8" max="8" width="10.43"/>
    <col customWidth="1" min="9" max="9" width="12.86"/>
    <col customWidth="1" min="10" max="10" width="10.43"/>
    <col customWidth="1" min="11" max="11" width="5.43"/>
  </cols>
  <sheetData>
    <row r="1" ht="14.25" customHeight="1">
      <c r="D1" s="2"/>
      <c r="F1" s="2"/>
      <c r="H1" s="2"/>
      <c r="J1" s="2"/>
    </row>
    <row r="2" ht="14.25" customHeight="1">
      <c r="A2" s="183"/>
      <c r="B2" s="351"/>
      <c r="C2" s="352">
        <v>2021.0</v>
      </c>
      <c r="D2" s="353"/>
      <c r="E2" s="352">
        <v>2022.0</v>
      </c>
      <c r="F2" s="354"/>
      <c r="G2" s="352">
        <v>2021.0</v>
      </c>
      <c r="H2" s="353"/>
      <c r="I2" s="352">
        <v>2022.0</v>
      </c>
      <c r="J2" s="355"/>
    </row>
    <row r="3" ht="14.25" customHeight="1">
      <c r="A3" s="183"/>
      <c r="B3" s="356"/>
      <c r="C3" s="357" t="s">
        <v>0</v>
      </c>
      <c r="D3" s="358" t="s">
        <v>1</v>
      </c>
      <c r="E3" s="357" t="s">
        <v>0</v>
      </c>
      <c r="F3" s="359" t="s">
        <v>1</v>
      </c>
      <c r="G3" s="357" t="s">
        <v>2</v>
      </c>
      <c r="H3" s="358" t="s">
        <v>1</v>
      </c>
      <c r="I3" s="357" t="s">
        <v>2</v>
      </c>
      <c r="J3" s="360" t="s">
        <v>1</v>
      </c>
    </row>
    <row r="4" ht="14.25" customHeight="1">
      <c r="A4" s="183"/>
      <c r="B4" s="361" t="s">
        <v>4</v>
      </c>
      <c r="C4" s="108"/>
      <c r="D4" s="264"/>
      <c r="E4" s="362"/>
      <c r="F4" s="363"/>
      <c r="G4" s="364"/>
      <c r="H4" s="365"/>
      <c r="I4" s="108"/>
      <c r="J4" s="264"/>
    </row>
    <row r="5" ht="14.25" customHeight="1">
      <c r="A5" s="183"/>
      <c r="B5" s="366" t="s">
        <v>5</v>
      </c>
      <c r="C5" s="111">
        <v>2166.0</v>
      </c>
      <c r="D5" s="249">
        <f t="shared" ref="D5:D12" si="1">C5/$C$35</f>
        <v>0.1370964169</v>
      </c>
      <c r="E5" s="111">
        <v>2246.0</v>
      </c>
      <c r="F5" s="367">
        <f t="shared" ref="F5:F12" si="2">E5/$E$35</f>
        <v>0.2423614596</v>
      </c>
      <c r="G5" s="111">
        <v>191.08</v>
      </c>
      <c r="H5" s="249">
        <f t="shared" ref="H5:H12" si="3">G5/$G$35</f>
        <v>0.01177632138</v>
      </c>
      <c r="I5" s="111">
        <v>222.0</v>
      </c>
      <c r="J5" s="249">
        <f t="shared" ref="J5:J12" si="4">I5/$I$35</f>
        <v>0.01546954242</v>
      </c>
    </row>
    <row r="6" ht="14.25" customHeight="1">
      <c r="A6" s="183"/>
      <c r="B6" s="366" t="s">
        <v>10</v>
      </c>
      <c r="C6" s="108">
        <v>1942.3</v>
      </c>
      <c r="D6" s="252">
        <f t="shared" si="1"/>
        <v>0.1229373825</v>
      </c>
      <c r="E6" s="108">
        <v>2080.0</v>
      </c>
      <c r="F6" s="368">
        <f t="shared" si="2"/>
        <v>0.2244487248</v>
      </c>
      <c r="G6" s="108">
        <v>0.0</v>
      </c>
      <c r="H6" s="252">
        <f t="shared" si="3"/>
        <v>0</v>
      </c>
      <c r="I6" s="108">
        <v>0.0</v>
      </c>
      <c r="J6" s="252">
        <f t="shared" si="4"/>
        <v>0</v>
      </c>
    </row>
    <row r="7" ht="14.25" customHeight="1">
      <c r="A7" s="183"/>
      <c r="B7" s="366" t="s">
        <v>11</v>
      </c>
      <c r="C7" s="111">
        <v>10237.8</v>
      </c>
      <c r="D7" s="249">
        <f t="shared" si="1"/>
        <v>0.6479989366</v>
      </c>
      <c r="E7" s="111">
        <v>4119.35</v>
      </c>
      <c r="F7" s="367">
        <f t="shared" si="2"/>
        <v>0.4445109877</v>
      </c>
      <c r="G7" s="111">
        <v>10638.7</v>
      </c>
      <c r="H7" s="249">
        <f t="shared" si="3"/>
        <v>0.6556664764</v>
      </c>
      <c r="I7" s="111">
        <f>7522.09+199</f>
        <v>7721.09</v>
      </c>
      <c r="J7" s="249">
        <f t="shared" si="4"/>
        <v>0.5380258077</v>
      </c>
    </row>
    <row r="8" ht="14.25" customHeight="1">
      <c r="A8" s="183"/>
      <c r="B8" s="366" t="s">
        <v>21</v>
      </c>
      <c r="C8" s="108">
        <v>0.0</v>
      </c>
      <c r="D8" s="252">
        <f t="shared" si="1"/>
        <v>0</v>
      </c>
      <c r="E8" s="108">
        <v>0.0</v>
      </c>
      <c r="F8" s="368">
        <f t="shared" si="2"/>
        <v>0</v>
      </c>
      <c r="G8" s="108">
        <v>70.25</v>
      </c>
      <c r="H8" s="252">
        <f t="shared" si="3"/>
        <v>0.004329529921</v>
      </c>
      <c r="I8" s="108">
        <v>270.86</v>
      </c>
      <c r="J8" s="252">
        <f t="shared" si="4"/>
        <v>0.01887423541</v>
      </c>
    </row>
    <row r="9" ht="14.25" customHeight="1">
      <c r="A9" s="183"/>
      <c r="B9" s="366" t="s">
        <v>22</v>
      </c>
      <c r="C9" s="111">
        <v>1.0</v>
      </c>
      <c r="D9" s="249">
        <f t="shared" si="1"/>
        <v>0.00006329474464</v>
      </c>
      <c r="E9" s="111">
        <v>0.0</v>
      </c>
      <c r="F9" s="367">
        <f t="shared" si="2"/>
        <v>0</v>
      </c>
      <c r="G9" s="111">
        <v>1.0</v>
      </c>
      <c r="H9" s="249">
        <f t="shared" si="3"/>
        <v>0.00006163031916</v>
      </c>
      <c r="I9" s="111">
        <v>0.0</v>
      </c>
      <c r="J9" s="249">
        <f t="shared" si="4"/>
        <v>0</v>
      </c>
    </row>
    <row r="10" ht="14.25" customHeight="1">
      <c r="A10" s="183"/>
      <c r="B10" s="366" t="s">
        <v>23</v>
      </c>
      <c r="C10" s="108">
        <v>0.0</v>
      </c>
      <c r="D10" s="252">
        <f t="shared" si="1"/>
        <v>0</v>
      </c>
      <c r="E10" s="108">
        <v>0.0</v>
      </c>
      <c r="F10" s="368">
        <f t="shared" si="2"/>
        <v>0</v>
      </c>
      <c r="G10" s="108">
        <v>319.06</v>
      </c>
      <c r="H10" s="252">
        <f t="shared" si="3"/>
        <v>0.01966376963</v>
      </c>
      <c r="I10" s="108">
        <v>3447.5</v>
      </c>
      <c r="J10" s="252">
        <f t="shared" si="4"/>
        <v>0.2402308446</v>
      </c>
    </row>
    <row r="11" ht="14.25" customHeight="1">
      <c r="A11" s="183"/>
      <c r="B11" s="366" t="s">
        <v>28</v>
      </c>
      <c r="C11" s="111">
        <v>0.0</v>
      </c>
      <c r="D11" s="249">
        <f t="shared" si="1"/>
        <v>0</v>
      </c>
      <c r="E11" s="111">
        <v>0.0</v>
      </c>
      <c r="F11" s="367">
        <f t="shared" si="2"/>
        <v>0</v>
      </c>
      <c r="G11" s="111">
        <v>549.0</v>
      </c>
      <c r="H11" s="249">
        <f t="shared" si="3"/>
        <v>0.03383504522</v>
      </c>
      <c r="I11" s="111">
        <v>549.0</v>
      </c>
      <c r="J11" s="249">
        <f t="shared" si="4"/>
        <v>0.03825576031</v>
      </c>
    </row>
    <row r="12" ht="14.25" customHeight="1">
      <c r="A12" s="183"/>
      <c r="B12" s="366" t="s">
        <v>29</v>
      </c>
      <c r="C12" s="108">
        <v>0.0</v>
      </c>
      <c r="D12" s="252">
        <f t="shared" si="1"/>
        <v>0</v>
      </c>
      <c r="E12" s="108">
        <v>0.0</v>
      </c>
      <c r="F12" s="368">
        <f t="shared" si="2"/>
        <v>0</v>
      </c>
      <c r="G12" s="108">
        <v>0.0</v>
      </c>
      <c r="H12" s="252">
        <f t="shared" si="3"/>
        <v>0</v>
      </c>
      <c r="I12" s="108">
        <v>25.0</v>
      </c>
      <c r="J12" s="252">
        <f t="shared" si="4"/>
        <v>0.001742065588</v>
      </c>
    </row>
    <row r="13" ht="14.25" customHeight="1">
      <c r="A13" s="183"/>
      <c r="B13" s="315"/>
      <c r="C13" s="111"/>
      <c r="D13" s="249"/>
      <c r="E13" s="111"/>
      <c r="F13" s="367"/>
      <c r="G13" s="111"/>
      <c r="H13" s="249"/>
      <c r="I13" s="111"/>
      <c r="J13" s="249"/>
    </row>
    <row r="14" ht="14.25" customHeight="1">
      <c r="A14" s="183"/>
      <c r="B14" s="369" t="s">
        <v>30</v>
      </c>
      <c r="C14" s="318">
        <f>SUM(C5:C7,C8:C12)</f>
        <v>14347.1</v>
      </c>
      <c r="D14" s="321">
        <f>C14/C$35</f>
        <v>0.9080960308</v>
      </c>
      <c r="E14" s="318">
        <f>SUM(E5:E12)</f>
        <v>8445.35</v>
      </c>
      <c r="F14" s="370">
        <f>E14/$E$35</f>
        <v>0.9113211721</v>
      </c>
      <c r="G14" s="320">
        <f>SUM(G5:G7,G8:G12)</f>
        <v>11769.09</v>
      </c>
      <c r="H14" s="321">
        <f>G14/G$35</f>
        <v>0.7253327729</v>
      </c>
      <c r="I14" s="318">
        <f>SUM(I5:I12)</f>
        <v>12235.45</v>
      </c>
      <c r="J14" s="321">
        <f>I14/$I$35</f>
        <v>0.852598256</v>
      </c>
    </row>
    <row r="15" ht="14.25" customHeight="1">
      <c r="A15" s="183"/>
      <c r="B15" s="371"/>
      <c r="C15" s="325"/>
      <c r="D15" s="326"/>
      <c r="E15" s="325"/>
      <c r="F15" s="372"/>
      <c r="G15" s="325"/>
      <c r="H15" s="326"/>
      <c r="I15" s="325"/>
      <c r="J15" s="326"/>
    </row>
    <row r="16" ht="14.25" customHeight="1">
      <c r="A16" s="183"/>
      <c r="B16" s="361" t="s">
        <v>31</v>
      </c>
      <c r="C16" s="108"/>
      <c r="D16" s="264"/>
      <c r="E16" s="108"/>
      <c r="F16" s="363"/>
      <c r="G16" s="108"/>
      <c r="H16" s="264"/>
      <c r="I16" s="108"/>
      <c r="J16" s="264"/>
    </row>
    <row r="17" ht="14.25" customHeight="1">
      <c r="A17" s="183"/>
      <c r="B17" s="366" t="s">
        <v>32</v>
      </c>
      <c r="C17" s="111">
        <v>20.0</v>
      </c>
      <c r="D17" s="249">
        <f>C17/C35</f>
        <v>0.001265894893</v>
      </c>
      <c r="E17" s="111">
        <v>0.0</v>
      </c>
      <c r="F17" s="367">
        <f>E17/E35</f>
        <v>0</v>
      </c>
      <c r="G17" s="111">
        <v>231.96</v>
      </c>
      <c r="H17" s="249">
        <f>G17/G35</f>
        <v>0.01429576883</v>
      </c>
      <c r="I17" s="111">
        <v>131.97</v>
      </c>
      <c r="J17" s="249">
        <f>I17/I35</f>
        <v>0.009196015826</v>
      </c>
    </row>
    <row r="18" ht="14.25" customHeight="1">
      <c r="A18" s="183"/>
      <c r="B18" s="366" t="s">
        <v>33</v>
      </c>
      <c r="C18" s="108">
        <v>0.0</v>
      </c>
      <c r="D18" s="264">
        <f>C18/C35</f>
        <v>0</v>
      </c>
      <c r="E18" s="108">
        <v>0.0</v>
      </c>
      <c r="F18" s="363">
        <f>E18/E35</f>
        <v>0</v>
      </c>
      <c r="G18" s="108">
        <v>0.0</v>
      </c>
      <c r="H18" s="264">
        <f>G18/G35</f>
        <v>0</v>
      </c>
      <c r="I18" s="108">
        <v>5.44</v>
      </c>
      <c r="J18" s="264">
        <f>I18/I35</f>
        <v>0.000379073472</v>
      </c>
    </row>
    <row r="19" ht="14.25" customHeight="1">
      <c r="A19" s="183"/>
      <c r="B19" s="366" t="s">
        <v>34</v>
      </c>
      <c r="C19" s="111">
        <v>0.0</v>
      </c>
      <c r="D19" s="249">
        <f>C19/C35</f>
        <v>0</v>
      </c>
      <c r="E19" s="111">
        <v>0.0</v>
      </c>
      <c r="F19" s="367">
        <f>E19/E35</f>
        <v>0</v>
      </c>
      <c r="G19" s="111">
        <v>1300.0</v>
      </c>
      <c r="H19" s="249">
        <f>G19/G35</f>
        <v>0.08011941491</v>
      </c>
      <c r="I19" s="111">
        <v>1075.0</v>
      </c>
      <c r="J19" s="249">
        <f>I19/I35</f>
        <v>0.07490882029</v>
      </c>
    </row>
    <row r="20" ht="14.25" customHeight="1">
      <c r="A20" s="183"/>
      <c r="B20" s="373" t="s">
        <v>396</v>
      </c>
      <c r="C20" s="108">
        <v>0.0</v>
      </c>
      <c r="D20" s="264">
        <f>C20/C35</f>
        <v>0</v>
      </c>
      <c r="E20" s="108">
        <v>0.0</v>
      </c>
      <c r="F20" s="363">
        <f>E20/E35</f>
        <v>0</v>
      </c>
      <c r="G20" s="108">
        <v>0.0</v>
      </c>
      <c r="H20" s="264">
        <f>G20/G35</f>
        <v>0</v>
      </c>
      <c r="I20" s="108">
        <v>30.0</v>
      </c>
      <c r="J20" s="264">
        <f>I20/I35</f>
        <v>0.002090478706</v>
      </c>
    </row>
    <row r="21" ht="14.25" customHeight="1">
      <c r="A21" s="183"/>
      <c r="B21" s="371"/>
      <c r="C21" s="143"/>
      <c r="D21" s="266"/>
      <c r="E21" s="143"/>
      <c r="F21" s="374"/>
      <c r="G21" s="143"/>
      <c r="H21" s="266"/>
      <c r="I21" s="147"/>
      <c r="J21" s="266"/>
    </row>
    <row r="22" ht="14.25" customHeight="1">
      <c r="A22" s="183"/>
      <c r="B22" s="375" t="s">
        <v>30</v>
      </c>
      <c r="C22" s="376">
        <f>SUM(C17:C19)</f>
        <v>20</v>
      </c>
      <c r="D22" s="377">
        <f>C22/C$35</f>
        <v>0.001265894893</v>
      </c>
      <c r="E22" s="376">
        <f>SUM(E17:E19)</f>
        <v>0</v>
      </c>
      <c r="F22" s="378">
        <f>E22/$E$35</f>
        <v>0</v>
      </c>
      <c r="G22" s="379">
        <f>SUM(G17:G19)</f>
        <v>1531.96</v>
      </c>
      <c r="H22" s="377">
        <f>G22/G$35</f>
        <v>0.09441518374</v>
      </c>
      <c r="I22" s="379">
        <f>SUM(I17:I20)</f>
        <v>1242.41</v>
      </c>
      <c r="J22" s="377">
        <f>I22/$I$35</f>
        <v>0.08657438829</v>
      </c>
    </row>
    <row r="23" ht="14.25" customHeight="1">
      <c r="A23" s="183"/>
      <c r="B23" s="371"/>
      <c r="C23" s="380"/>
      <c r="D23" s="381"/>
      <c r="E23" s="380"/>
      <c r="F23" s="382"/>
      <c r="G23" s="380"/>
      <c r="H23" s="381"/>
      <c r="I23" s="380"/>
      <c r="J23" s="381"/>
    </row>
    <row r="24" ht="14.25" customHeight="1">
      <c r="A24" s="183"/>
      <c r="B24" s="361" t="s">
        <v>37</v>
      </c>
      <c r="C24" s="165"/>
      <c r="D24" s="252"/>
      <c r="E24" s="165"/>
      <c r="F24" s="368"/>
      <c r="G24" s="165"/>
      <c r="H24" s="252"/>
      <c r="I24" s="165"/>
      <c r="J24" s="252"/>
    </row>
    <row r="25" ht="14.25" customHeight="1">
      <c r="A25" s="183"/>
      <c r="B25" s="366" t="s">
        <v>38</v>
      </c>
      <c r="C25" s="143">
        <v>446.0</v>
      </c>
      <c r="D25" s="266">
        <f>C25/C35</f>
        <v>0.02822945611</v>
      </c>
      <c r="E25" s="143">
        <v>503.0</v>
      </c>
      <c r="F25" s="374">
        <f>E25/E35</f>
        <v>0.05427774451</v>
      </c>
      <c r="G25" s="143">
        <v>865.95</v>
      </c>
      <c r="H25" s="266">
        <f>G25/G35</f>
        <v>0.05336877488</v>
      </c>
      <c r="I25" s="143">
        <v>547.5</v>
      </c>
      <c r="J25" s="266">
        <f>I25/I35</f>
        <v>0.03815123638</v>
      </c>
    </row>
    <row r="26" ht="14.25" customHeight="1">
      <c r="A26" s="183"/>
      <c r="B26" s="366" t="s">
        <v>258</v>
      </c>
      <c r="C26" s="165">
        <v>0.0</v>
      </c>
      <c r="D26" s="252">
        <f>C26/C35</f>
        <v>0</v>
      </c>
      <c r="E26" s="165">
        <v>0.0</v>
      </c>
      <c r="F26" s="368">
        <f>E26/E35</f>
        <v>0</v>
      </c>
      <c r="G26" s="165">
        <v>0.0</v>
      </c>
      <c r="H26" s="252">
        <f>G26/G35</f>
        <v>0</v>
      </c>
      <c r="I26" s="165">
        <v>0.0</v>
      </c>
      <c r="J26" s="252">
        <f>I26/I35</f>
        <v>0</v>
      </c>
    </row>
    <row r="27" ht="14.25" customHeight="1">
      <c r="A27" s="183"/>
      <c r="B27" s="366" t="s">
        <v>40</v>
      </c>
      <c r="C27" s="143">
        <v>0.0</v>
      </c>
      <c r="D27" s="266">
        <f>C27/C35</f>
        <v>0</v>
      </c>
      <c r="E27" s="143">
        <v>289.8</v>
      </c>
      <c r="F27" s="374">
        <f>E27/E35</f>
        <v>0.03127175021</v>
      </c>
      <c r="G27" s="143">
        <v>0.0</v>
      </c>
      <c r="H27" s="266">
        <f>G27/G35</f>
        <v>0</v>
      </c>
      <c r="I27" s="143">
        <v>291.2</v>
      </c>
      <c r="J27" s="266">
        <f>I27/I35</f>
        <v>0.02029157997</v>
      </c>
    </row>
    <row r="28" ht="14.25" customHeight="1">
      <c r="A28" s="183"/>
      <c r="B28" s="366" t="s">
        <v>264</v>
      </c>
      <c r="C28" s="108">
        <v>266.0</v>
      </c>
      <c r="D28" s="264">
        <f>C28/C35</f>
        <v>0.01683640207</v>
      </c>
      <c r="E28" s="108">
        <v>29.0</v>
      </c>
      <c r="F28" s="363">
        <f>E28/E35</f>
        <v>0.003129333182</v>
      </c>
      <c r="G28" s="108">
        <v>1530.37</v>
      </c>
      <c r="H28" s="264">
        <f>G28/G35</f>
        <v>0.09431719153</v>
      </c>
      <c r="I28" s="108">
        <v>34.22</v>
      </c>
      <c r="J28" s="264">
        <f>I28/I35</f>
        <v>0.002384539377</v>
      </c>
    </row>
    <row r="29" ht="14.25" customHeight="1">
      <c r="A29" s="183"/>
      <c r="B29" s="366" t="s">
        <v>29</v>
      </c>
      <c r="C29" s="143">
        <v>193.95</v>
      </c>
      <c r="D29" s="266">
        <f>C29/C35</f>
        <v>0.01227601572</v>
      </c>
      <c r="E29" s="143">
        <v>0.0</v>
      </c>
      <c r="F29" s="374">
        <f>E29/E35</f>
        <v>0</v>
      </c>
      <c r="G29" s="143">
        <v>0.0</v>
      </c>
      <c r="H29" s="266">
        <f>G29/G35</f>
        <v>0</v>
      </c>
      <c r="I29" s="143">
        <v>0.0</v>
      </c>
      <c r="J29" s="266">
        <f>I29/I35</f>
        <v>0</v>
      </c>
    </row>
    <row r="30" ht="14.25" customHeight="1">
      <c r="A30" s="183"/>
      <c r="B30" s="371"/>
      <c r="C30" s="168"/>
      <c r="D30" s="252"/>
      <c r="E30" s="168"/>
      <c r="F30" s="368"/>
      <c r="G30" s="165"/>
      <c r="H30" s="252"/>
      <c r="I30" s="165"/>
      <c r="J30" s="252"/>
    </row>
    <row r="31" ht="14.25" customHeight="1">
      <c r="A31" s="183"/>
      <c r="B31" s="375" t="s">
        <v>30</v>
      </c>
      <c r="C31" s="383">
        <f>SUM(C25:C28)</f>
        <v>712</v>
      </c>
      <c r="D31" s="384">
        <f>C31/C$35</f>
        <v>0.04506585818</v>
      </c>
      <c r="E31" s="383">
        <f>SUM(E25:E29)</f>
        <v>821.8</v>
      </c>
      <c r="F31" s="385">
        <f>E31/$E$35</f>
        <v>0.0886788279</v>
      </c>
      <c r="G31" s="383">
        <f>SUM(G25:G29)</f>
        <v>2396.32</v>
      </c>
      <c r="H31" s="384">
        <f>G31/G$35</f>
        <v>0.1476859664</v>
      </c>
      <c r="I31" s="386">
        <f>SUM(I25:I29)</f>
        <v>872.92</v>
      </c>
      <c r="J31" s="384">
        <f>I31/$I$35</f>
        <v>0.06082735573</v>
      </c>
    </row>
    <row r="32" ht="14.25" customHeight="1">
      <c r="A32" s="183"/>
      <c r="B32" s="371"/>
      <c r="C32" s="165"/>
      <c r="D32" s="252"/>
      <c r="E32" s="165"/>
      <c r="F32" s="368"/>
      <c r="G32" s="165"/>
      <c r="H32" s="252"/>
      <c r="I32" s="165"/>
      <c r="J32" s="252"/>
    </row>
    <row r="33" ht="14.25" customHeight="1">
      <c r="A33" s="183"/>
      <c r="B33" s="387" t="s">
        <v>42</v>
      </c>
      <c r="C33" s="388">
        <v>720.0</v>
      </c>
      <c r="D33" s="389">
        <f>C33/C$35</f>
        <v>0.04557221614</v>
      </c>
      <c r="E33" s="388">
        <v>0.0</v>
      </c>
      <c r="F33" s="390">
        <f>E33/$E$35</f>
        <v>0</v>
      </c>
      <c r="G33" s="388">
        <v>528.41</v>
      </c>
      <c r="H33" s="389">
        <f>G33/G$35</f>
        <v>0.03256607695</v>
      </c>
      <c r="I33" s="388">
        <v>0.0</v>
      </c>
      <c r="J33" s="389">
        <f>I33/I$35</f>
        <v>0</v>
      </c>
    </row>
    <row r="34" ht="14.25" customHeight="1">
      <c r="A34" s="183"/>
      <c r="B34" s="371"/>
      <c r="C34" s="168"/>
      <c r="D34" s="391"/>
      <c r="E34" s="168"/>
      <c r="F34" s="392"/>
      <c r="G34" s="165"/>
      <c r="H34" s="391"/>
      <c r="I34" s="168"/>
      <c r="J34" s="252"/>
    </row>
    <row r="35" ht="14.25" customHeight="1">
      <c r="A35" s="183"/>
      <c r="B35" s="198" t="s">
        <v>45</v>
      </c>
      <c r="C35" s="393">
        <f>SUM(C14,C22,C31,C33)</f>
        <v>15799.1</v>
      </c>
      <c r="D35" s="389">
        <f>C35/C$35</f>
        <v>1</v>
      </c>
      <c r="E35" s="393">
        <f>SUM(E33,E31,E22,E14)</f>
        <v>9267.15</v>
      </c>
      <c r="F35" s="390">
        <f>E35/$E$35</f>
        <v>1</v>
      </c>
      <c r="G35" s="388">
        <f>SUM(G14,G22,G31,G33)</f>
        <v>16225.78</v>
      </c>
      <c r="H35" s="389">
        <f>G35/G$35</f>
        <v>1</v>
      </c>
      <c r="I35" s="393">
        <f>SUM(I33,I31,I22,I14)</f>
        <v>14350.78</v>
      </c>
      <c r="J35" s="389">
        <f>I35/$I$35</f>
        <v>1</v>
      </c>
    </row>
    <row r="36" ht="14.25" customHeight="1">
      <c r="D36" s="2"/>
      <c r="F36" s="2"/>
      <c r="H36" s="2"/>
      <c r="J36" s="2"/>
    </row>
    <row r="37" ht="14.25" customHeight="1">
      <c r="D37" s="2"/>
      <c r="F37" s="2"/>
      <c r="H37" s="2"/>
      <c r="J37" s="2"/>
    </row>
    <row r="38" ht="14.25" customHeight="1">
      <c r="D38" s="2"/>
      <c r="F38" s="2"/>
      <c r="H38" s="2"/>
      <c r="J38" s="2"/>
    </row>
    <row r="39" ht="14.25" customHeight="1">
      <c r="D39" s="2"/>
      <c r="F39" s="2"/>
      <c r="H39" s="2"/>
      <c r="J39" s="2"/>
    </row>
    <row r="40" ht="14.25" customHeight="1">
      <c r="D40" s="2"/>
      <c r="F40" s="2"/>
      <c r="H40" s="2"/>
      <c r="J40" s="2"/>
    </row>
    <row r="41" ht="14.25" customHeight="1">
      <c r="D41" s="2"/>
      <c r="F41" s="2"/>
      <c r="H41" s="2"/>
      <c r="J41" s="2"/>
    </row>
    <row r="42" ht="14.25" customHeight="1">
      <c r="D42" s="2"/>
      <c r="F42" s="2"/>
      <c r="H42" s="2"/>
      <c r="J42" s="2"/>
    </row>
    <row r="43" ht="14.25" customHeight="1">
      <c r="D43" s="2"/>
      <c r="F43" s="2"/>
      <c r="H43" s="2"/>
      <c r="J43" s="2"/>
    </row>
    <row r="44" ht="14.25" customHeight="1">
      <c r="D44" s="2"/>
      <c r="F44" s="2"/>
      <c r="H44" s="2"/>
      <c r="J44" s="2"/>
    </row>
    <row r="45" ht="14.25" customHeight="1">
      <c r="D45" s="2"/>
      <c r="F45" s="2"/>
      <c r="H45" s="2"/>
      <c r="J45" s="2"/>
    </row>
    <row r="46" ht="14.25" customHeight="1">
      <c r="D46" s="2"/>
      <c r="F46" s="2"/>
      <c r="H46" s="2"/>
      <c r="J46" s="2"/>
      <c r="K46" s="206"/>
    </row>
    <row r="47" ht="14.25" customHeight="1">
      <c r="D47" s="2"/>
      <c r="F47" s="2"/>
      <c r="H47" s="2"/>
      <c r="J47" s="2"/>
    </row>
    <row r="48" ht="14.25" customHeight="1">
      <c r="D48" s="2"/>
      <c r="F48" s="2"/>
      <c r="H48" s="2"/>
      <c r="J48" s="2"/>
    </row>
    <row r="49" ht="14.25" customHeight="1">
      <c r="D49" s="2"/>
      <c r="F49" s="2"/>
      <c r="H49" s="2"/>
      <c r="J49" s="2"/>
    </row>
    <row r="50" ht="14.25" customHeight="1">
      <c r="D50" s="2"/>
      <c r="F50" s="2"/>
      <c r="H50" s="2"/>
      <c r="J50" s="2"/>
    </row>
    <row r="51" ht="14.25" customHeight="1">
      <c r="D51" s="2"/>
      <c r="F51" s="2"/>
      <c r="H51" s="2"/>
      <c r="J51" s="2"/>
    </row>
    <row r="52" ht="14.25" customHeight="1">
      <c r="D52" s="2"/>
      <c r="F52" s="2"/>
      <c r="H52" s="2"/>
      <c r="J52" s="2"/>
    </row>
    <row r="53" ht="14.25" customHeight="1">
      <c r="D53" s="2"/>
      <c r="F53" s="2"/>
      <c r="H53" s="2"/>
      <c r="J53" s="2"/>
    </row>
    <row r="54" ht="14.25" customHeight="1">
      <c r="D54" s="2"/>
      <c r="F54" s="2"/>
      <c r="H54" s="2"/>
      <c r="J54" s="2"/>
    </row>
    <row r="55" ht="14.25" customHeight="1">
      <c r="D55" s="2"/>
      <c r="F55" s="2"/>
      <c r="H55" s="2"/>
      <c r="J55" s="2"/>
    </row>
    <row r="56" ht="14.25" customHeight="1">
      <c r="D56" s="2"/>
      <c r="F56" s="2"/>
      <c r="H56" s="2"/>
      <c r="J56" s="2"/>
    </row>
    <row r="57" ht="14.25" customHeight="1">
      <c r="D57" s="2"/>
      <c r="F57" s="2"/>
      <c r="H57" s="2"/>
      <c r="J57" s="2"/>
    </row>
    <row r="58" ht="14.25" customHeight="1">
      <c r="D58" s="2"/>
      <c r="F58" s="2"/>
      <c r="H58" s="2"/>
      <c r="J58" s="2"/>
    </row>
    <row r="59" ht="14.25" customHeight="1">
      <c r="D59" s="2"/>
      <c r="F59" s="2"/>
      <c r="H59" s="2"/>
      <c r="J59" s="2"/>
    </row>
    <row r="60" ht="14.25" customHeight="1">
      <c r="D60" s="2"/>
      <c r="F60" s="2"/>
      <c r="H60" s="2"/>
      <c r="J60" s="2"/>
    </row>
    <row r="61" ht="14.25" customHeight="1">
      <c r="D61" s="2"/>
      <c r="F61" s="2"/>
      <c r="H61" s="2"/>
      <c r="J61" s="2"/>
    </row>
    <row r="62" ht="14.25" customHeight="1">
      <c r="D62" s="2"/>
      <c r="F62" s="2"/>
      <c r="H62" s="2"/>
      <c r="J62" s="2"/>
    </row>
    <row r="63" ht="14.25" customHeight="1">
      <c r="D63" s="2"/>
      <c r="F63" s="2"/>
      <c r="H63" s="2"/>
      <c r="J63" s="2"/>
    </row>
    <row r="64" ht="14.25" customHeight="1">
      <c r="D64" s="2"/>
      <c r="F64" s="2"/>
      <c r="H64" s="2"/>
      <c r="J64" s="2"/>
    </row>
    <row r="65" ht="14.25" customHeight="1">
      <c r="D65" s="2"/>
      <c r="F65" s="2"/>
      <c r="H65" s="2"/>
      <c r="J65" s="2"/>
    </row>
    <row r="66" ht="14.25" customHeight="1">
      <c r="D66" s="2"/>
      <c r="F66" s="2"/>
      <c r="H66" s="2"/>
      <c r="J66" s="2"/>
    </row>
    <row r="67" ht="14.25" customHeight="1">
      <c r="D67" s="2"/>
      <c r="F67" s="2"/>
      <c r="H67" s="2"/>
      <c r="J67" s="2"/>
    </row>
    <row r="68" ht="14.25" customHeight="1">
      <c r="D68" s="2"/>
      <c r="F68" s="2"/>
      <c r="H68" s="2"/>
      <c r="J68" s="2"/>
    </row>
    <row r="69" ht="14.25" customHeight="1">
      <c r="D69" s="2"/>
      <c r="F69" s="2"/>
      <c r="H69" s="2"/>
      <c r="J69" s="2"/>
    </row>
    <row r="70" ht="14.25" customHeight="1">
      <c r="D70" s="2"/>
      <c r="F70" s="2"/>
      <c r="H70" s="2"/>
      <c r="J70" s="2"/>
    </row>
    <row r="71" ht="14.25" customHeight="1">
      <c r="D71" s="2"/>
      <c r="F71" s="2"/>
      <c r="H71" s="2"/>
      <c r="J71" s="2"/>
    </row>
    <row r="72" ht="14.25" customHeight="1">
      <c r="D72" s="2"/>
      <c r="F72" s="2"/>
      <c r="H72" s="2"/>
      <c r="J72" s="2"/>
    </row>
    <row r="73" ht="14.25" customHeight="1">
      <c r="D73" s="2"/>
      <c r="F73" s="2"/>
      <c r="H73" s="2"/>
      <c r="J73" s="2"/>
    </row>
    <row r="74" ht="14.25" customHeight="1">
      <c r="D74" s="2"/>
      <c r="F74" s="2"/>
      <c r="H74" s="2"/>
      <c r="J74" s="2"/>
    </row>
    <row r="75" ht="14.25" customHeight="1">
      <c r="D75" s="2"/>
      <c r="F75" s="2"/>
      <c r="H75" s="2"/>
      <c r="J75" s="2"/>
    </row>
    <row r="76" ht="14.25" customHeight="1">
      <c r="D76" s="2"/>
      <c r="F76" s="2"/>
      <c r="H76" s="2"/>
      <c r="J76" s="2"/>
    </row>
    <row r="77" ht="14.25" customHeight="1">
      <c r="D77" s="2"/>
      <c r="F77" s="2"/>
      <c r="H77" s="2"/>
      <c r="J77" s="2"/>
    </row>
    <row r="78" ht="14.25" customHeight="1">
      <c r="D78" s="2"/>
      <c r="F78" s="2"/>
      <c r="H78" s="2"/>
      <c r="J78" s="2"/>
    </row>
    <row r="79" ht="14.25" customHeight="1">
      <c r="D79" s="2"/>
      <c r="F79" s="2"/>
      <c r="H79" s="2"/>
      <c r="J79" s="2"/>
    </row>
    <row r="80" ht="14.25" customHeight="1">
      <c r="D80" s="2"/>
      <c r="F80" s="2"/>
      <c r="H80" s="2"/>
      <c r="J80" s="2"/>
    </row>
    <row r="81" ht="14.25" customHeight="1">
      <c r="D81" s="2"/>
      <c r="F81" s="2"/>
      <c r="H81" s="2"/>
      <c r="J81" s="2"/>
    </row>
    <row r="82" ht="14.25" customHeight="1">
      <c r="D82" s="2"/>
      <c r="F82" s="2"/>
      <c r="H82" s="2"/>
      <c r="J82" s="2"/>
    </row>
    <row r="83" ht="14.25" customHeight="1">
      <c r="D83" s="2"/>
      <c r="F83" s="2"/>
      <c r="H83" s="2"/>
      <c r="J83" s="2"/>
    </row>
    <row r="84" ht="14.25" customHeight="1">
      <c r="D84" s="2"/>
      <c r="F84" s="2"/>
      <c r="H84" s="2"/>
      <c r="J84" s="2"/>
    </row>
    <row r="85" ht="14.25" customHeight="1">
      <c r="D85" s="2"/>
      <c r="F85" s="2"/>
      <c r="H85" s="2"/>
      <c r="J85" s="2"/>
    </row>
    <row r="86" ht="14.25" customHeight="1">
      <c r="D86" s="2"/>
      <c r="F86" s="2"/>
      <c r="H86" s="2"/>
      <c r="J86" s="2"/>
    </row>
    <row r="87" ht="14.25" customHeight="1">
      <c r="D87" s="2"/>
      <c r="F87" s="2"/>
      <c r="H87" s="2"/>
      <c r="J87" s="2"/>
    </row>
    <row r="88" ht="14.25" customHeight="1">
      <c r="D88" s="2"/>
      <c r="F88" s="2"/>
      <c r="H88" s="2"/>
      <c r="J88" s="2"/>
    </row>
    <row r="89" ht="14.25" customHeight="1">
      <c r="D89" s="2"/>
      <c r="F89" s="2"/>
      <c r="H89" s="2"/>
      <c r="J89" s="2"/>
    </row>
    <row r="90" ht="14.25" customHeight="1">
      <c r="D90" s="2"/>
      <c r="F90" s="2"/>
      <c r="H90" s="2"/>
      <c r="J90" s="2"/>
    </row>
    <row r="91" ht="14.25" customHeight="1">
      <c r="D91" s="2"/>
      <c r="F91" s="2"/>
      <c r="H91" s="2"/>
      <c r="J91" s="2"/>
    </row>
    <row r="92" ht="14.25" customHeight="1">
      <c r="D92" s="2"/>
      <c r="F92" s="2"/>
      <c r="H92" s="2"/>
      <c r="J92" s="2"/>
    </row>
    <row r="93" ht="14.25" customHeight="1">
      <c r="D93" s="2"/>
      <c r="F93" s="2"/>
      <c r="H93" s="2"/>
      <c r="J93" s="2"/>
    </row>
    <row r="94" ht="14.25" customHeight="1">
      <c r="D94" s="2"/>
      <c r="F94" s="2"/>
      <c r="H94" s="2"/>
      <c r="J94" s="2"/>
    </row>
    <row r="95" ht="14.25" customHeight="1">
      <c r="D95" s="2"/>
      <c r="F95" s="2"/>
      <c r="H95" s="2"/>
      <c r="J95" s="2"/>
    </row>
    <row r="96" ht="14.25" customHeight="1">
      <c r="D96" s="2"/>
      <c r="F96" s="2"/>
      <c r="H96" s="2"/>
      <c r="J96" s="2"/>
    </row>
    <row r="97" ht="14.25" customHeight="1">
      <c r="D97" s="2"/>
      <c r="F97" s="2"/>
      <c r="H97" s="2"/>
      <c r="J97" s="2"/>
    </row>
    <row r="98" ht="14.25" customHeight="1">
      <c r="D98" s="2"/>
      <c r="F98" s="2"/>
      <c r="H98" s="2"/>
      <c r="J98" s="2"/>
    </row>
    <row r="99" ht="14.25" customHeight="1">
      <c r="D99" s="2"/>
      <c r="F99" s="2"/>
      <c r="H99" s="2"/>
      <c r="J99" s="2"/>
    </row>
    <row r="100" ht="14.25" customHeight="1">
      <c r="D100" s="2"/>
      <c r="F100" s="2"/>
      <c r="H100" s="2"/>
      <c r="J100" s="2"/>
    </row>
    <row r="101" ht="14.25" customHeight="1">
      <c r="D101" s="2"/>
      <c r="F101" s="2"/>
      <c r="H101" s="2"/>
      <c r="J101" s="2"/>
    </row>
    <row r="102" ht="14.25" customHeight="1">
      <c r="D102" s="2"/>
      <c r="F102" s="2"/>
      <c r="H102" s="2"/>
      <c r="J102" s="2"/>
    </row>
    <row r="103" ht="14.25" customHeight="1">
      <c r="D103" s="2"/>
      <c r="F103" s="2"/>
      <c r="H103" s="2"/>
      <c r="J103" s="2"/>
    </row>
    <row r="104" ht="14.25" customHeight="1">
      <c r="D104" s="2"/>
      <c r="F104" s="2"/>
      <c r="H104" s="2"/>
      <c r="J104" s="2"/>
    </row>
    <row r="105" ht="14.25" customHeight="1">
      <c r="D105" s="2"/>
      <c r="F105" s="2"/>
      <c r="H105" s="2"/>
      <c r="J105" s="2"/>
    </row>
    <row r="106" ht="14.25" customHeight="1">
      <c r="D106" s="2"/>
      <c r="F106" s="2"/>
      <c r="H106" s="2"/>
      <c r="J106" s="2"/>
    </row>
    <row r="107" ht="14.25" customHeight="1">
      <c r="D107" s="2"/>
      <c r="F107" s="2"/>
      <c r="H107" s="2"/>
      <c r="J107" s="2"/>
    </row>
    <row r="108" ht="14.25" customHeight="1">
      <c r="D108" s="2"/>
      <c r="F108" s="2"/>
      <c r="H108" s="2"/>
      <c r="J108" s="2"/>
    </row>
    <row r="109" ht="14.25" customHeight="1">
      <c r="D109" s="2"/>
      <c r="F109" s="2"/>
      <c r="H109" s="2"/>
      <c r="J109" s="2"/>
    </row>
    <row r="110" ht="14.25" customHeight="1">
      <c r="D110" s="2"/>
      <c r="F110" s="2"/>
      <c r="H110" s="2"/>
      <c r="J110" s="2"/>
    </row>
    <row r="111" ht="14.25" customHeight="1">
      <c r="D111" s="2"/>
      <c r="F111" s="2"/>
      <c r="H111" s="2"/>
      <c r="J111" s="2"/>
    </row>
    <row r="112" ht="14.25" customHeight="1">
      <c r="D112" s="2"/>
      <c r="F112" s="2"/>
      <c r="H112" s="2"/>
      <c r="J112" s="2"/>
    </row>
    <row r="113" ht="14.25" customHeight="1">
      <c r="D113" s="2"/>
      <c r="F113" s="2"/>
      <c r="H113" s="2"/>
      <c r="J113" s="2"/>
    </row>
    <row r="114" ht="14.25" customHeight="1">
      <c r="D114" s="2"/>
      <c r="F114" s="2"/>
      <c r="H114" s="2"/>
      <c r="J114" s="2"/>
    </row>
    <row r="115" ht="14.25" customHeight="1">
      <c r="D115" s="2"/>
      <c r="F115" s="2"/>
      <c r="H115" s="2"/>
      <c r="J115" s="2"/>
    </row>
    <row r="116" ht="14.25" customHeight="1">
      <c r="D116" s="2"/>
      <c r="F116" s="2"/>
      <c r="H116" s="2"/>
      <c r="J116" s="2"/>
    </row>
    <row r="117" ht="14.25" customHeight="1">
      <c r="D117" s="2"/>
      <c r="F117" s="2"/>
      <c r="H117" s="2"/>
      <c r="J117" s="2"/>
    </row>
    <row r="118" ht="14.25" customHeight="1">
      <c r="D118" s="2"/>
      <c r="F118" s="2"/>
      <c r="H118" s="2"/>
      <c r="J118" s="2"/>
    </row>
    <row r="119" ht="14.25" customHeight="1">
      <c r="D119" s="2"/>
      <c r="F119" s="2"/>
      <c r="H119" s="2"/>
      <c r="J119" s="2"/>
    </row>
    <row r="120" ht="14.25" customHeight="1">
      <c r="D120" s="2"/>
      <c r="F120" s="2"/>
      <c r="H120" s="2"/>
      <c r="J120" s="2"/>
    </row>
    <row r="121" ht="14.25" customHeight="1">
      <c r="D121" s="2"/>
      <c r="F121" s="2"/>
      <c r="H121" s="2"/>
      <c r="J121" s="2"/>
    </row>
    <row r="122" ht="14.25" customHeight="1">
      <c r="D122" s="2"/>
      <c r="F122" s="2"/>
      <c r="H122" s="2"/>
      <c r="J122" s="2"/>
    </row>
    <row r="123" ht="14.25" customHeight="1">
      <c r="D123" s="2"/>
      <c r="F123" s="2"/>
      <c r="H123" s="2"/>
      <c r="J123" s="2"/>
    </row>
    <row r="124" ht="14.25" customHeight="1">
      <c r="D124" s="2"/>
      <c r="F124" s="2"/>
      <c r="H124" s="2"/>
      <c r="J124" s="2"/>
    </row>
    <row r="125" ht="14.25" customHeight="1">
      <c r="D125" s="2"/>
      <c r="F125" s="2"/>
      <c r="H125" s="2"/>
      <c r="J125" s="2"/>
    </row>
    <row r="126" ht="14.25" customHeight="1">
      <c r="D126" s="2"/>
      <c r="F126" s="2"/>
      <c r="H126" s="2"/>
      <c r="J126" s="2"/>
    </row>
    <row r="127" ht="14.25" customHeight="1">
      <c r="D127" s="2"/>
      <c r="F127" s="2"/>
      <c r="H127" s="2"/>
      <c r="J127" s="2"/>
    </row>
    <row r="128" ht="14.25" customHeight="1">
      <c r="D128" s="2"/>
      <c r="F128" s="2"/>
      <c r="H128" s="2"/>
      <c r="J128" s="2"/>
    </row>
    <row r="129" ht="14.25" customHeight="1">
      <c r="D129" s="2"/>
      <c r="F129" s="2"/>
      <c r="H129" s="2"/>
      <c r="J129" s="2"/>
    </row>
    <row r="130" ht="14.25" customHeight="1">
      <c r="D130" s="2"/>
      <c r="F130" s="2"/>
      <c r="H130" s="2"/>
      <c r="J130" s="2"/>
    </row>
    <row r="131" ht="14.25" customHeight="1">
      <c r="D131" s="2"/>
      <c r="F131" s="2"/>
      <c r="H131" s="2"/>
      <c r="J131" s="2"/>
    </row>
    <row r="132" ht="14.25" customHeight="1">
      <c r="D132" s="2"/>
      <c r="F132" s="2"/>
      <c r="H132" s="2"/>
      <c r="J132" s="2"/>
    </row>
    <row r="133" ht="14.25" customHeight="1">
      <c r="D133" s="2"/>
      <c r="F133" s="2"/>
      <c r="H133" s="2"/>
      <c r="J133" s="2"/>
    </row>
    <row r="134" ht="14.25" customHeight="1">
      <c r="D134" s="2"/>
      <c r="F134" s="2"/>
      <c r="H134" s="2"/>
      <c r="J134" s="2"/>
    </row>
    <row r="135" ht="14.25" customHeight="1">
      <c r="D135" s="2"/>
      <c r="F135" s="2"/>
      <c r="H135" s="2"/>
      <c r="J135" s="2"/>
    </row>
    <row r="136" ht="14.25" customHeight="1">
      <c r="D136" s="2"/>
      <c r="F136" s="2"/>
      <c r="H136" s="2"/>
      <c r="J136" s="2"/>
    </row>
    <row r="137" ht="14.25" customHeight="1">
      <c r="D137" s="2"/>
      <c r="F137" s="2"/>
      <c r="H137" s="2"/>
      <c r="J137" s="2"/>
    </row>
    <row r="138" ht="14.25" customHeight="1">
      <c r="D138" s="2"/>
      <c r="F138" s="2"/>
      <c r="H138" s="2"/>
      <c r="J138" s="2"/>
    </row>
    <row r="139" ht="14.25" customHeight="1">
      <c r="D139" s="2"/>
      <c r="F139" s="2"/>
      <c r="H139" s="2"/>
      <c r="J139" s="2"/>
    </row>
    <row r="140" ht="14.25" customHeight="1">
      <c r="D140" s="2"/>
      <c r="F140" s="2"/>
      <c r="H140" s="2"/>
      <c r="J140" s="2"/>
    </row>
    <row r="141" ht="14.25" customHeight="1">
      <c r="D141" s="2"/>
      <c r="F141" s="2"/>
      <c r="H141" s="2"/>
      <c r="J141" s="2"/>
    </row>
    <row r="142" ht="14.25" customHeight="1">
      <c r="D142" s="2"/>
      <c r="F142" s="2"/>
      <c r="H142" s="2"/>
      <c r="J142" s="2"/>
    </row>
    <row r="143" ht="14.25" customHeight="1">
      <c r="D143" s="2"/>
      <c r="F143" s="2"/>
      <c r="H143" s="2"/>
      <c r="J143" s="2"/>
    </row>
    <row r="144" ht="14.25" customHeight="1">
      <c r="D144" s="2"/>
      <c r="F144" s="2"/>
      <c r="H144" s="2"/>
      <c r="J144" s="2"/>
    </row>
    <row r="145" ht="14.25" customHeight="1">
      <c r="D145" s="2"/>
      <c r="F145" s="2"/>
      <c r="H145" s="2"/>
      <c r="J145" s="2"/>
    </row>
    <row r="146" ht="14.25" customHeight="1">
      <c r="D146" s="2"/>
      <c r="F146" s="2"/>
      <c r="H146" s="2"/>
      <c r="J146" s="2"/>
    </row>
    <row r="147" ht="14.25" customHeight="1">
      <c r="D147" s="2"/>
      <c r="F147" s="2"/>
      <c r="H147" s="2"/>
      <c r="J147" s="2"/>
    </row>
    <row r="148" ht="14.25" customHeight="1">
      <c r="D148" s="2"/>
      <c r="F148" s="2"/>
      <c r="H148" s="2"/>
      <c r="J148" s="2"/>
    </row>
    <row r="149" ht="14.25" customHeight="1">
      <c r="D149" s="2"/>
      <c r="F149" s="2"/>
      <c r="H149" s="2"/>
      <c r="J149" s="2"/>
    </row>
    <row r="150" ht="14.25" customHeight="1">
      <c r="D150" s="2"/>
      <c r="F150" s="2"/>
      <c r="H150" s="2"/>
      <c r="J150" s="2"/>
    </row>
    <row r="151" ht="14.25" customHeight="1">
      <c r="D151" s="2"/>
      <c r="F151" s="2"/>
      <c r="H151" s="2"/>
      <c r="J151" s="2"/>
    </row>
    <row r="152" ht="14.25" customHeight="1">
      <c r="D152" s="2"/>
      <c r="F152" s="2"/>
      <c r="H152" s="2"/>
      <c r="J152" s="2"/>
    </row>
    <row r="153" ht="14.25" customHeight="1">
      <c r="D153" s="2"/>
      <c r="F153" s="2"/>
      <c r="H153" s="2"/>
      <c r="J153" s="2"/>
    </row>
    <row r="154" ht="14.25" customHeight="1">
      <c r="D154" s="2"/>
      <c r="F154" s="2"/>
      <c r="H154" s="2"/>
      <c r="J154" s="2"/>
    </row>
    <row r="155" ht="14.25" customHeight="1">
      <c r="D155" s="2"/>
      <c r="F155" s="2"/>
      <c r="H155" s="2"/>
      <c r="J155" s="2"/>
    </row>
    <row r="156" ht="14.25" customHeight="1">
      <c r="D156" s="2"/>
      <c r="F156" s="2"/>
      <c r="H156" s="2"/>
      <c r="J156" s="2"/>
    </row>
    <row r="157" ht="14.25" customHeight="1">
      <c r="D157" s="2"/>
      <c r="F157" s="2"/>
      <c r="H157" s="2"/>
      <c r="J157" s="2"/>
    </row>
    <row r="158" ht="14.25" customHeight="1">
      <c r="D158" s="2"/>
      <c r="F158" s="2"/>
      <c r="H158" s="2"/>
      <c r="J158" s="2"/>
    </row>
    <row r="159" ht="14.25" customHeight="1">
      <c r="D159" s="2"/>
      <c r="F159" s="2"/>
      <c r="H159" s="2"/>
      <c r="J159" s="2"/>
    </row>
    <row r="160" ht="14.25" customHeight="1">
      <c r="D160" s="2"/>
      <c r="F160" s="2"/>
      <c r="H160" s="2"/>
      <c r="J160" s="2"/>
    </row>
    <row r="161" ht="14.25" customHeight="1">
      <c r="D161" s="2"/>
      <c r="F161" s="2"/>
      <c r="H161" s="2"/>
      <c r="J161" s="2"/>
    </row>
    <row r="162" ht="14.25" customHeight="1">
      <c r="D162" s="2"/>
      <c r="F162" s="2"/>
      <c r="H162" s="2"/>
      <c r="J162" s="2"/>
    </row>
    <row r="163" ht="14.25" customHeight="1">
      <c r="D163" s="2"/>
      <c r="F163" s="2"/>
      <c r="H163" s="2"/>
      <c r="J163" s="2"/>
    </row>
    <row r="164" ht="14.25" customHeight="1">
      <c r="D164" s="2"/>
      <c r="F164" s="2"/>
      <c r="H164" s="2"/>
      <c r="J164" s="2"/>
    </row>
    <row r="165" ht="14.25" customHeight="1">
      <c r="D165" s="2"/>
      <c r="F165" s="2"/>
      <c r="H165" s="2"/>
      <c r="J165" s="2"/>
    </row>
    <row r="166" ht="14.25" customHeight="1">
      <c r="D166" s="2"/>
      <c r="F166" s="2"/>
      <c r="H166" s="2"/>
      <c r="J166" s="2"/>
    </row>
    <row r="167" ht="14.25" customHeight="1">
      <c r="D167" s="2"/>
      <c r="F167" s="2"/>
      <c r="H167" s="2"/>
      <c r="J167" s="2"/>
    </row>
    <row r="168" ht="14.25" customHeight="1">
      <c r="D168" s="2"/>
      <c r="F168" s="2"/>
      <c r="H168" s="2"/>
      <c r="J168" s="2"/>
    </row>
    <row r="169" ht="14.25" customHeight="1">
      <c r="D169" s="2"/>
      <c r="F169" s="2"/>
      <c r="H169" s="2"/>
      <c r="J169" s="2"/>
    </row>
    <row r="170" ht="14.25" customHeight="1">
      <c r="D170" s="2"/>
      <c r="F170" s="2"/>
      <c r="H170" s="2"/>
      <c r="J170" s="2"/>
    </row>
    <row r="171" ht="14.25" customHeight="1">
      <c r="D171" s="2"/>
      <c r="F171" s="2"/>
      <c r="H171" s="2"/>
      <c r="J171" s="2"/>
    </row>
    <row r="172" ht="14.25" customHeight="1">
      <c r="D172" s="2"/>
      <c r="F172" s="2"/>
      <c r="H172" s="2"/>
      <c r="J172" s="2"/>
    </row>
    <row r="173" ht="14.25" customHeight="1">
      <c r="D173" s="2"/>
      <c r="F173" s="2"/>
      <c r="H173" s="2"/>
      <c r="J173" s="2"/>
    </row>
    <row r="174" ht="14.25" customHeight="1">
      <c r="D174" s="2"/>
      <c r="F174" s="2"/>
      <c r="H174" s="2"/>
      <c r="J174" s="2"/>
    </row>
    <row r="175" ht="14.25" customHeight="1">
      <c r="D175" s="2"/>
      <c r="F175" s="2"/>
      <c r="H175" s="2"/>
      <c r="J175" s="2"/>
    </row>
    <row r="176" ht="14.25" customHeight="1">
      <c r="D176" s="2"/>
      <c r="F176" s="2"/>
      <c r="H176" s="2"/>
      <c r="J176" s="2"/>
    </row>
    <row r="177" ht="14.25" customHeight="1">
      <c r="D177" s="2"/>
      <c r="F177" s="2"/>
      <c r="H177" s="2"/>
      <c r="J177" s="2"/>
    </row>
    <row r="178" ht="14.25" customHeight="1">
      <c r="D178" s="2"/>
      <c r="F178" s="2"/>
      <c r="H178" s="2"/>
      <c r="J178" s="2"/>
    </row>
    <row r="179" ht="14.25" customHeight="1">
      <c r="D179" s="2"/>
      <c r="F179" s="2"/>
      <c r="H179" s="2"/>
      <c r="J179" s="2"/>
    </row>
    <row r="180" ht="14.25" customHeight="1">
      <c r="D180" s="2"/>
      <c r="F180" s="2"/>
      <c r="H180" s="2"/>
      <c r="J180" s="2"/>
    </row>
    <row r="181" ht="14.25" customHeight="1">
      <c r="D181" s="2"/>
      <c r="F181" s="2"/>
      <c r="H181" s="2"/>
      <c r="J181" s="2"/>
    </row>
    <row r="182" ht="14.25" customHeight="1">
      <c r="D182" s="2"/>
      <c r="F182" s="2"/>
      <c r="H182" s="2"/>
      <c r="J182" s="2"/>
    </row>
    <row r="183" ht="14.25" customHeight="1">
      <c r="D183" s="2"/>
      <c r="F183" s="2"/>
      <c r="H183" s="2"/>
      <c r="J183" s="2"/>
    </row>
    <row r="184" ht="14.25" customHeight="1">
      <c r="D184" s="2"/>
      <c r="F184" s="2"/>
      <c r="H184" s="2"/>
      <c r="J184" s="2"/>
    </row>
    <row r="185" ht="14.25" customHeight="1">
      <c r="D185" s="2"/>
      <c r="F185" s="2"/>
      <c r="H185" s="2"/>
      <c r="J185" s="2"/>
    </row>
    <row r="186" ht="14.25" customHeight="1">
      <c r="D186" s="2"/>
      <c r="F186" s="2"/>
      <c r="H186" s="2"/>
      <c r="J186" s="2"/>
    </row>
    <row r="187" ht="14.25" customHeight="1">
      <c r="D187" s="2"/>
      <c r="F187" s="2"/>
      <c r="H187" s="2"/>
      <c r="J187" s="2"/>
    </row>
    <row r="188" ht="14.25" customHeight="1">
      <c r="D188" s="2"/>
      <c r="F188" s="2"/>
      <c r="H188" s="2"/>
      <c r="J188" s="2"/>
    </row>
    <row r="189" ht="14.25" customHeight="1">
      <c r="D189" s="2"/>
      <c r="F189" s="2"/>
      <c r="H189" s="2"/>
      <c r="J189" s="2"/>
    </row>
    <row r="190" ht="14.25" customHeight="1">
      <c r="D190" s="2"/>
      <c r="F190" s="2"/>
      <c r="H190" s="2"/>
      <c r="J190" s="2"/>
    </row>
    <row r="191" ht="14.25" customHeight="1">
      <c r="D191" s="2"/>
      <c r="F191" s="2"/>
      <c r="H191" s="2"/>
      <c r="J191" s="2"/>
    </row>
    <row r="192" ht="14.25" customHeight="1">
      <c r="D192" s="2"/>
      <c r="F192" s="2"/>
      <c r="H192" s="2"/>
      <c r="J192" s="2"/>
    </row>
    <row r="193" ht="14.25" customHeight="1">
      <c r="D193" s="2"/>
      <c r="F193" s="2"/>
      <c r="H193" s="2"/>
      <c r="J193" s="2"/>
    </row>
    <row r="194" ht="14.25" customHeight="1">
      <c r="D194" s="2"/>
      <c r="F194" s="2"/>
      <c r="H194" s="2"/>
      <c r="J194" s="2"/>
    </row>
    <row r="195" ht="14.25" customHeight="1">
      <c r="D195" s="2"/>
      <c r="F195" s="2"/>
      <c r="H195" s="2"/>
      <c r="J195" s="2"/>
    </row>
    <row r="196" ht="14.25" customHeight="1">
      <c r="D196" s="2"/>
      <c r="F196" s="2"/>
      <c r="H196" s="2"/>
      <c r="J196" s="2"/>
    </row>
    <row r="197" ht="14.25" customHeight="1">
      <c r="D197" s="2"/>
      <c r="F197" s="2"/>
      <c r="H197" s="2"/>
      <c r="J197" s="2"/>
    </row>
    <row r="198" ht="14.25" customHeight="1">
      <c r="D198" s="2"/>
      <c r="F198" s="2"/>
      <c r="H198" s="2"/>
      <c r="J198" s="2"/>
    </row>
    <row r="199" ht="14.25" customHeight="1">
      <c r="D199" s="2"/>
      <c r="F199" s="2"/>
      <c r="H199" s="2"/>
      <c r="J199" s="2"/>
    </row>
    <row r="200" ht="14.25" customHeight="1">
      <c r="D200" s="2"/>
      <c r="F200" s="2"/>
      <c r="H200" s="2"/>
      <c r="J200" s="2"/>
    </row>
    <row r="201" ht="14.25" customHeight="1">
      <c r="D201" s="2"/>
      <c r="F201" s="2"/>
      <c r="H201" s="2"/>
      <c r="J201" s="2"/>
    </row>
    <row r="202" ht="14.25" customHeight="1">
      <c r="D202" s="2"/>
      <c r="F202" s="2"/>
      <c r="H202" s="2"/>
      <c r="J202" s="2"/>
    </row>
    <row r="203" ht="14.25" customHeight="1">
      <c r="D203" s="2"/>
      <c r="F203" s="2"/>
      <c r="H203" s="2"/>
      <c r="J203" s="2"/>
    </row>
    <row r="204" ht="14.25" customHeight="1">
      <c r="D204" s="2"/>
      <c r="F204" s="2"/>
      <c r="H204" s="2"/>
      <c r="J204" s="2"/>
    </row>
    <row r="205" ht="14.25" customHeight="1">
      <c r="D205" s="2"/>
      <c r="F205" s="2"/>
      <c r="H205" s="2"/>
      <c r="J205" s="2"/>
    </row>
    <row r="206" ht="14.25" customHeight="1">
      <c r="D206" s="2"/>
      <c r="F206" s="2"/>
      <c r="H206" s="2"/>
      <c r="J206" s="2"/>
    </row>
    <row r="207" ht="14.25" customHeight="1">
      <c r="D207" s="2"/>
      <c r="F207" s="2"/>
      <c r="H207" s="2"/>
      <c r="J207" s="2"/>
    </row>
    <row r="208" ht="14.25" customHeight="1">
      <c r="D208" s="2"/>
      <c r="F208" s="2"/>
      <c r="H208" s="2"/>
      <c r="J208" s="2"/>
    </row>
    <row r="209" ht="14.25" customHeight="1">
      <c r="D209" s="2"/>
      <c r="F209" s="2"/>
      <c r="H209" s="2"/>
      <c r="J209" s="2"/>
    </row>
    <row r="210" ht="14.25" customHeight="1">
      <c r="D210" s="2"/>
      <c r="F210" s="2"/>
      <c r="H210" s="2"/>
      <c r="J210" s="2"/>
    </row>
    <row r="211" ht="14.25" customHeight="1">
      <c r="D211" s="2"/>
      <c r="F211" s="2"/>
      <c r="H211" s="2"/>
      <c r="J211" s="2"/>
    </row>
    <row r="212" ht="14.25" customHeight="1">
      <c r="D212" s="2"/>
      <c r="F212" s="2"/>
      <c r="H212" s="2"/>
      <c r="J212" s="2"/>
    </row>
    <row r="213" ht="14.25" customHeight="1">
      <c r="D213" s="2"/>
      <c r="F213" s="2"/>
      <c r="H213" s="2"/>
      <c r="J213" s="2"/>
    </row>
    <row r="214" ht="14.25" customHeight="1">
      <c r="D214" s="2"/>
      <c r="F214" s="2"/>
      <c r="H214" s="2"/>
      <c r="J214" s="2"/>
    </row>
    <row r="215" ht="14.25" customHeight="1">
      <c r="D215" s="2"/>
      <c r="F215" s="2"/>
      <c r="H215" s="2"/>
      <c r="J215" s="2"/>
    </row>
    <row r="216" ht="14.25" customHeight="1">
      <c r="D216" s="2"/>
      <c r="F216" s="2"/>
      <c r="H216" s="2"/>
      <c r="J216" s="2"/>
    </row>
    <row r="217" ht="14.25" customHeight="1">
      <c r="D217" s="2"/>
      <c r="F217" s="2"/>
      <c r="H217" s="2"/>
      <c r="J217" s="2"/>
    </row>
    <row r="218" ht="14.25" customHeight="1">
      <c r="D218" s="2"/>
      <c r="F218" s="2"/>
      <c r="H218" s="2"/>
      <c r="J218" s="2"/>
    </row>
    <row r="219" ht="14.25" customHeight="1">
      <c r="D219" s="2"/>
      <c r="F219" s="2"/>
      <c r="H219" s="2"/>
      <c r="J219" s="2"/>
    </row>
    <row r="220" ht="14.25" customHeight="1">
      <c r="D220" s="2"/>
      <c r="F220" s="2"/>
      <c r="H220" s="2"/>
      <c r="J220" s="2"/>
    </row>
    <row r="221" ht="14.25" customHeight="1">
      <c r="D221" s="2"/>
      <c r="F221" s="2"/>
      <c r="H221" s="2"/>
      <c r="J221" s="2"/>
    </row>
    <row r="222" ht="14.25" customHeight="1">
      <c r="D222" s="2"/>
      <c r="F222" s="2"/>
      <c r="H222" s="2"/>
      <c r="J222" s="2"/>
    </row>
    <row r="223" ht="14.25" customHeight="1">
      <c r="D223" s="2"/>
      <c r="F223" s="2"/>
      <c r="H223" s="2"/>
      <c r="J223" s="2"/>
    </row>
    <row r="224" ht="14.25" customHeight="1">
      <c r="D224" s="2"/>
      <c r="F224" s="2"/>
      <c r="H224" s="2"/>
      <c r="J224" s="2"/>
    </row>
    <row r="225" ht="14.25" customHeight="1">
      <c r="D225" s="2"/>
      <c r="F225" s="2"/>
      <c r="H225" s="2"/>
      <c r="J225" s="2"/>
    </row>
    <row r="226" ht="14.25" customHeight="1">
      <c r="D226" s="2"/>
      <c r="F226" s="2"/>
      <c r="H226" s="2"/>
      <c r="J226" s="2"/>
    </row>
    <row r="227" ht="14.25" customHeight="1">
      <c r="D227" s="2"/>
      <c r="F227" s="2"/>
      <c r="H227" s="2"/>
      <c r="J227" s="2"/>
    </row>
    <row r="228" ht="14.25" customHeight="1">
      <c r="D228" s="2"/>
      <c r="F228" s="2"/>
      <c r="H228" s="2"/>
      <c r="J228" s="2"/>
    </row>
    <row r="229" ht="14.25" customHeight="1">
      <c r="D229" s="2"/>
      <c r="F229" s="2"/>
      <c r="H229" s="2"/>
      <c r="J229" s="2"/>
    </row>
    <row r="230" ht="14.25" customHeight="1">
      <c r="D230" s="2"/>
      <c r="F230" s="2"/>
      <c r="H230" s="2"/>
      <c r="J230" s="2"/>
    </row>
    <row r="231" ht="14.25" customHeight="1">
      <c r="D231" s="2"/>
      <c r="F231" s="2"/>
      <c r="H231" s="2"/>
      <c r="J231" s="2"/>
    </row>
    <row r="232" ht="14.25" customHeight="1">
      <c r="D232" s="2"/>
      <c r="F232" s="2"/>
      <c r="H232" s="2"/>
      <c r="J232" s="2"/>
    </row>
    <row r="233" ht="14.25" customHeight="1">
      <c r="D233" s="2"/>
      <c r="F233" s="2"/>
      <c r="H233" s="2"/>
      <c r="J233" s="2"/>
    </row>
    <row r="234" ht="14.25" customHeight="1">
      <c r="D234" s="2"/>
      <c r="F234" s="2"/>
      <c r="H234" s="2"/>
      <c r="J234" s="2"/>
    </row>
    <row r="235" ht="14.25" customHeight="1">
      <c r="D235" s="2"/>
      <c r="F235" s="2"/>
      <c r="H235" s="2"/>
      <c r="J235" s="2"/>
    </row>
    <row r="236" ht="14.25" customHeight="1">
      <c r="D236" s="2"/>
      <c r="F236" s="2"/>
      <c r="H236" s="2"/>
      <c r="J236" s="2"/>
    </row>
    <row r="237" ht="14.25" customHeight="1">
      <c r="D237" s="2"/>
      <c r="F237" s="2"/>
      <c r="H237" s="2"/>
      <c r="J237" s="2"/>
    </row>
    <row r="238" ht="14.25" customHeight="1">
      <c r="D238" s="2"/>
      <c r="F238" s="2"/>
      <c r="H238" s="2"/>
      <c r="J238" s="2"/>
    </row>
    <row r="239" ht="14.25" customHeight="1">
      <c r="D239" s="2"/>
      <c r="F239" s="2"/>
      <c r="H239" s="2"/>
      <c r="J239" s="2"/>
    </row>
    <row r="240" ht="14.25" customHeight="1">
      <c r="D240" s="2"/>
      <c r="F240" s="2"/>
      <c r="H240" s="2"/>
      <c r="J240" s="2"/>
    </row>
    <row r="241" ht="14.25" customHeight="1">
      <c r="D241" s="2"/>
      <c r="F241" s="2"/>
      <c r="H241" s="2"/>
      <c r="J241" s="2"/>
    </row>
    <row r="242" ht="14.25" customHeight="1">
      <c r="D242" s="2"/>
      <c r="F242" s="2"/>
      <c r="H242" s="2"/>
      <c r="J242" s="2"/>
    </row>
    <row r="243" ht="14.25" customHeight="1">
      <c r="D243" s="2"/>
      <c r="F243" s="2"/>
      <c r="H243" s="2"/>
      <c r="J243" s="2"/>
    </row>
    <row r="244" ht="14.25" customHeight="1">
      <c r="D244" s="2"/>
      <c r="F244" s="2"/>
      <c r="H244" s="2"/>
      <c r="J244" s="2"/>
    </row>
    <row r="245" ht="14.25" customHeight="1">
      <c r="D245" s="2"/>
      <c r="F245" s="2"/>
      <c r="H245" s="2"/>
      <c r="J245" s="2"/>
    </row>
    <row r="246" ht="14.25" customHeight="1">
      <c r="D246" s="2"/>
      <c r="F246" s="2"/>
      <c r="H246" s="2"/>
      <c r="J246" s="2"/>
    </row>
    <row r="247" ht="14.25" customHeight="1">
      <c r="D247" s="2"/>
      <c r="F247" s="2"/>
      <c r="H247" s="2"/>
      <c r="J247" s="2"/>
    </row>
    <row r="248" ht="14.25" customHeight="1">
      <c r="D248" s="2"/>
      <c r="F248" s="2"/>
      <c r="H248" s="2"/>
      <c r="J248" s="2"/>
    </row>
    <row r="249" ht="14.25" customHeight="1">
      <c r="D249" s="2"/>
      <c r="F249" s="2"/>
      <c r="H249" s="2"/>
      <c r="J249" s="2"/>
    </row>
    <row r="250" ht="14.25" customHeight="1">
      <c r="D250" s="2"/>
      <c r="F250" s="2"/>
      <c r="H250" s="2"/>
      <c r="J250" s="2"/>
    </row>
    <row r="251" ht="14.25" customHeight="1">
      <c r="D251" s="2"/>
      <c r="F251" s="2"/>
      <c r="H251" s="2"/>
      <c r="J251" s="2"/>
    </row>
    <row r="252" ht="14.25" customHeight="1">
      <c r="D252" s="2"/>
      <c r="F252" s="2"/>
      <c r="H252" s="2"/>
      <c r="J252" s="2"/>
    </row>
    <row r="253" ht="14.25" customHeight="1">
      <c r="D253" s="2"/>
      <c r="F253" s="2"/>
      <c r="H253" s="2"/>
      <c r="J253" s="2"/>
    </row>
    <row r="254" ht="14.25" customHeight="1">
      <c r="D254" s="2"/>
      <c r="F254" s="2"/>
      <c r="H254" s="2"/>
      <c r="J254" s="2"/>
    </row>
    <row r="255" ht="14.25" customHeight="1">
      <c r="D255" s="2"/>
      <c r="F255" s="2"/>
      <c r="H255" s="2"/>
      <c r="J255" s="2"/>
    </row>
    <row r="256" ht="14.25" customHeight="1">
      <c r="D256" s="2"/>
      <c r="F256" s="2"/>
      <c r="H256" s="2"/>
      <c r="J256" s="2"/>
    </row>
    <row r="257" ht="14.25" customHeight="1">
      <c r="D257" s="2"/>
      <c r="F257" s="2"/>
      <c r="H257" s="2"/>
      <c r="J257" s="2"/>
    </row>
    <row r="258" ht="14.25" customHeight="1">
      <c r="D258" s="2"/>
      <c r="F258" s="2"/>
      <c r="H258" s="2"/>
      <c r="J258" s="2"/>
    </row>
    <row r="259" ht="14.25" customHeight="1">
      <c r="D259" s="2"/>
      <c r="F259" s="2"/>
      <c r="H259" s="2"/>
      <c r="J259" s="2"/>
    </row>
    <row r="260" ht="14.25" customHeight="1">
      <c r="D260" s="2"/>
      <c r="F260" s="2"/>
      <c r="H260" s="2"/>
      <c r="J260" s="2"/>
    </row>
    <row r="261" ht="14.25" customHeight="1">
      <c r="D261" s="2"/>
      <c r="F261" s="2"/>
      <c r="H261" s="2"/>
      <c r="J261" s="2"/>
    </row>
    <row r="262" ht="14.25" customHeight="1">
      <c r="D262" s="2"/>
      <c r="F262" s="2"/>
      <c r="H262" s="2"/>
      <c r="J262" s="2"/>
    </row>
    <row r="263" ht="14.25" customHeight="1">
      <c r="D263" s="2"/>
      <c r="F263" s="2"/>
      <c r="H263" s="2"/>
      <c r="J263" s="2"/>
    </row>
    <row r="264" ht="14.25" customHeight="1">
      <c r="D264" s="2"/>
      <c r="F264" s="2"/>
      <c r="H264" s="2"/>
      <c r="J264" s="2"/>
    </row>
    <row r="265" ht="14.25" customHeight="1">
      <c r="D265" s="2"/>
      <c r="F265" s="2"/>
      <c r="H265" s="2"/>
      <c r="J265" s="2"/>
    </row>
    <row r="266" ht="14.25" customHeight="1">
      <c r="D266" s="2"/>
      <c r="F266" s="2"/>
      <c r="H266" s="2"/>
      <c r="J266" s="2"/>
    </row>
    <row r="267" ht="14.25" customHeight="1">
      <c r="D267" s="2"/>
      <c r="F267" s="2"/>
      <c r="H267" s="2"/>
      <c r="J267" s="2"/>
    </row>
    <row r="268" ht="14.25" customHeight="1">
      <c r="D268" s="2"/>
      <c r="F268" s="2"/>
      <c r="H268" s="2"/>
      <c r="J268" s="2"/>
    </row>
    <row r="269" ht="14.25" customHeight="1">
      <c r="D269" s="2"/>
      <c r="F269" s="2"/>
      <c r="H269" s="2"/>
      <c r="J269" s="2"/>
    </row>
    <row r="270" ht="14.25" customHeight="1">
      <c r="D270" s="2"/>
      <c r="F270" s="2"/>
      <c r="H270" s="2"/>
      <c r="J270" s="2"/>
    </row>
    <row r="271" ht="14.25" customHeight="1">
      <c r="D271" s="2"/>
      <c r="F271" s="2"/>
      <c r="H271" s="2"/>
      <c r="J271" s="2"/>
    </row>
    <row r="272" ht="14.25" customHeight="1">
      <c r="D272" s="2"/>
      <c r="F272" s="2"/>
      <c r="H272" s="2"/>
      <c r="J272" s="2"/>
    </row>
    <row r="273" ht="14.25" customHeight="1">
      <c r="D273" s="2"/>
      <c r="F273" s="2"/>
      <c r="H273" s="2"/>
      <c r="J273" s="2"/>
    </row>
    <row r="274" ht="14.25" customHeight="1">
      <c r="D274" s="2"/>
      <c r="F274" s="2"/>
      <c r="H274" s="2"/>
      <c r="J274" s="2"/>
    </row>
    <row r="275" ht="14.25" customHeight="1">
      <c r="D275" s="2"/>
      <c r="F275" s="2"/>
      <c r="H275" s="2"/>
      <c r="J275" s="2"/>
    </row>
    <row r="276" ht="14.25" customHeight="1">
      <c r="D276" s="2"/>
      <c r="F276" s="2"/>
      <c r="H276" s="2"/>
      <c r="J276" s="2"/>
    </row>
    <row r="277" ht="14.25" customHeight="1">
      <c r="D277" s="2"/>
      <c r="F277" s="2"/>
      <c r="H277" s="2"/>
      <c r="J277" s="2"/>
    </row>
    <row r="278" ht="14.25" customHeight="1">
      <c r="D278" s="2"/>
      <c r="F278" s="2"/>
      <c r="H278" s="2"/>
      <c r="J278" s="2"/>
    </row>
    <row r="279" ht="14.25" customHeight="1">
      <c r="D279" s="2"/>
      <c r="F279" s="2"/>
      <c r="H279" s="2"/>
      <c r="J279" s="2"/>
    </row>
    <row r="280" ht="14.25" customHeight="1">
      <c r="D280" s="2"/>
      <c r="F280" s="2"/>
      <c r="H280" s="2"/>
      <c r="J280" s="2"/>
    </row>
    <row r="281" ht="14.25" customHeight="1">
      <c r="D281" s="2"/>
      <c r="F281" s="2"/>
      <c r="H281" s="2"/>
      <c r="J281" s="2"/>
    </row>
    <row r="282" ht="14.25" customHeight="1">
      <c r="D282" s="2"/>
      <c r="F282" s="2"/>
      <c r="H282" s="2"/>
      <c r="J282" s="2"/>
    </row>
    <row r="283" ht="14.25" customHeight="1">
      <c r="D283" s="2"/>
      <c r="F283" s="2"/>
      <c r="H283" s="2"/>
      <c r="J283" s="2"/>
    </row>
    <row r="284" ht="14.25" customHeight="1">
      <c r="D284" s="2"/>
      <c r="F284" s="2"/>
      <c r="H284" s="2"/>
      <c r="J284" s="2"/>
    </row>
    <row r="285" ht="14.25" customHeight="1">
      <c r="D285" s="2"/>
      <c r="F285" s="2"/>
      <c r="H285" s="2"/>
      <c r="J285" s="2"/>
    </row>
    <row r="286" ht="14.25" customHeight="1">
      <c r="D286" s="2"/>
      <c r="F286" s="2"/>
      <c r="H286" s="2"/>
      <c r="J286" s="2"/>
    </row>
    <row r="287" ht="14.25" customHeight="1">
      <c r="D287" s="2"/>
      <c r="F287" s="2"/>
      <c r="H287" s="2"/>
      <c r="J287" s="2"/>
    </row>
    <row r="288" ht="14.25" customHeight="1">
      <c r="D288" s="2"/>
      <c r="F288" s="2"/>
      <c r="H288" s="2"/>
      <c r="J288" s="2"/>
    </row>
    <row r="289" ht="14.25" customHeight="1">
      <c r="D289" s="2"/>
      <c r="F289" s="2"/>
      <c r="H289" s="2"/>
      <c r="J289" s="2"/>
    </row>
    <row r="290" ht="14.25" customHeight="1">
      <c r="D290" s="2"/>
      <c r="F290" s="2"/>
      <c r="H290" s="2"/>
      <c r="J290" s="2"/>
    </row>
    <row r="291" ht="14.25" customHeight="1">
      <c r="D291" s="2"/>
      <c r="F291" s="2"/>
      <c r="H291" s="2"/>
      <c r="J291" s="2"/>
    </row>
    <row r="292" ht="14.25" customHeight="1">
      <c r="D292" s="2"/>
      <c r="F292" s="2"/>
      <c r="H292" s="2"/>
      <c r="J292" s="2"/>
    </row>
    <row r="293" ht="14.25" customHeight="1">
      <c r="D293" s="2"/>
      <c r="F293" s="2"/>
      <c r="H293" s="2"/>
      <c r="J293" s="2"/>
    </row>
    <row r="294" ht="14.25" customHeight="1">
      <c r="D294" s="2"/>
      <c r="F294" s="2"/>
      <c r="H294" s="2"/>
      <c r="J294" s="2"/>
    </row>
    <row r="295" ht="14.25" customHeight="1">
      <c r="D295" s="2"/>
      <c r="F295" s="2"/>
      <c r="H295" s="2"/>
      <c r="J295" s="2"/>
    </row>
    <row r="296" ht="14.25" customHeight="1">
      <c r="D296" s="2"/>
      <c r="F296" s="2"/>
      <c r="H296" s="2"/>
      <c r="J296" s="2"/>
    </row>
    <row r="297" ht="14.25" customHeight="1">
      <c r="D297" s="2"/>
      <c r="F297" s="2"/>
      <c r="H297" s="2"/>
      <c r="J297" s="2"/>
    </row>
    <row r="298" ht="14.25" customHeight="1">
      <c r="D298" s="2"/>
      <c r="F298" s="2"/>
      <c r="H298" s="2"/>
      <c r="J298" s="2"/>
    </row>
    <row r="299" ht="14.25" customHeight="1">
      <c r="D299" s="2"/>
      <c r="F299" s="2"/>
      <c r="H299" s="2"/>
      <c r="J299" s="2"/>
    </row>
    <row r="300" ht="14.25" customHeight="1">
      <c r="D300" s="2"/>
      <c r="F300" s="2"/>
      <c r="H300" s="2"/>
      <c r="J300" s="2"/>
    </row>
    <row r="301" ht="14.25" customHeight="1">
      <c r="D301" s="2"/>
      <c r="F301" s="2"/>
      <c r="H301" s="2"/>
      <c r="J301" s="2"/>
    </row>
    <row r="302" ht="14.25" customHeight="1">
      <c r="D302" s="2"/>
      <c r="F302" s="2"/>
      <c r="H302" s="2"/>
      <c r="J302" s="2"/>
    </row>
    <row r="303" ht="14.25" customHeight="1">
      <c r="D303" s="2"/>
      <c r="F303" s="2"/>
      <c r="H303" s="2"/>
      <c r="J303" s="2"/>
    </row>
    <row r="304" ht="14.25" customHeight="1">
      <c r="D304" s="2"/>
      <c r="F304" s="2"/>
      <c r="H304" s="2"/>
      <c r="J304" s="2"/>
    </row>
    <row r="305" ht="14.25" customHeight="1">
      <c r="D305" s="2"/>
      <c r="F305" s="2"/>
      <c r="H305" s="2"/>
      <c r="J305" s="2"/>
    </row>
    <row r="306" ht="14.25" customHeight="1">
      <c r="D306" s="2"/>
      <c r="F306" s="2"/>
      <c r="H306" s="2"/>
      <c r="J306" s="2"/>
    </row>
    <row r="307" ht="14.25" customHeight="1">
      <c r="D307" s="2"/>
      <c r="F307" s="2"/>
      <c r="H307" s="2"/>
      <c r="J307" s="2"/>
    </row>
    <row r="308" ht="14.25" customHeight="1">
      <c r="D308" s="2"/>
      <c r="F308" s="2"/>
      <c r="H308" s="2"/>
      <c r="J308" s="2"/>
    </row>
    <row r="309" ht="14.25" customHeight="1">
      <c r="D309" s="2"/>
      <c r="F309" s="2"/>
      <c r="H309" s="2"/>
      <c r="J309" s="2"/>
    </row>
    <row r="310" ht="14.25" customHeight="1">
      <c r="D310" s="2"/>
      <c r="F310" s="2"/>
      <c r="H310" s="2"/>
      <c r="J310" s="2"/>
    </row>
    <row r="311" ht="14.25" customHeight="1">
      <c r="D311" s="2"/>
      <c r="F311" s="2"/>
      <c r="H311" s="2"/>
      <c r="J311" s="2"/>
    </row>
    <row r="312" ht="14.25" customHeight="1">
      <c r="D312" s="2"/>
      <c r="F312" s="2"/>
      <c r="H312" s="2"/>
      <c r="J312" s="2"/>
    </row>
    <row r="313" ht="14.25" customHeight="1">
      <c r="D313" s="2"/>
      <c r="F313" s="2"/>
      <c r="H313" s="2"/>
      <c r="J313" s="2"/>
    </row>
    <row r="314" ht="14.25" customHeight="1">
      <c r="D314" s="2"/>
      <c r="F314" s="2"/>
      <c r="H314" s="2"/>
      <c r="J314" s="2"/>
    </row>
    <row r="315" ht="14.25" customHeight="1">
      <c r="D315" s="2"/>
      <c r="F315" s="2"/>
      <c r="H315" s="2"/>
      <c r="J315" s="2"/>
    </row>
    <row r="316" ht="14.25" customHeight="1">
      <c r="D316" s="2"/>
      <c r="F316" s="2"/>
      <c r="H316" s="2"/>
      <c r="J316" s="2"/>
    </row>
    <row r="317" ht="14.25" customHeight="1">
      <c r="D317" s="2"/>
      <c r="F317" s="2"/>
      <c r="H317" s="2"/>
      <c r="J317" s="2"/>
    </row>
    <row r="318" ht="14.25" customHeight="1">
      <c r="D318" s="2"/>
      <c r="F318" s="2"/>
      <c r="H318" s="2"/>
      <c r="J318" s="2"/>
    </row>
    <row r="319" ht="14.25" customHeight="1">
      <c r="D319" s="2"/>
      <c r="F319" s="2"/>
      <c r="H319" s="2"/>
      <c r="J319" s="2"/>
    </row>
    <row r="320" ht="14.25" customHeight="1">
      <c r="D320" s="2"/>
      <c r="F320" s="2"/>
      <c r="H320" s="2"/>
      <c r="J320" s="2"/>
    </row>
    <row r="321" ht="14.25" customHeight="1">
      <c r="D321" s="2"/>
      <c r="F321" s="2"/>
      <c r="H321" s="2"/>
      <c r="J321" s="2"/>
    </row>
    <row r="322" ht="14.25" customHeight="1">
      <c r="D322" s="2"/>
      <c r="F322" s="2"/>
      <c r="H322" s="2"/>
      <c r="J322" s="2"/>
    </row>
    <row r="323" ht="14.25" customHeight="1">
      <c r="D323" s="2"/>
      <c r="F323" s="2"/>
      <c r="H323" s="2"/>
      <c r="J323" s="2"/>
    </row>
    <row r="324" ht="14.25" customHeight="1">
      <c r="D324" s="2"/>
      <c r="F324" s="2"/>
      <c r="H324" s="2"/>
      <c r="J324" s="2"/>
    </row>
    <row r="325" ht="14.25" customHeight="1">
      <c r="D325" s="2"/>
      <c r="F325" s="2"/>
      <c r="H325" s="2"/>
      <c r="J325" s="2"/>
    </row>
    <row r="326" ht="14.25" customHeight="1">
      <c r="D326" s="2"/>
      <c r="F326" s="2"/>
      <c r="H326" s="2"/>
      <c r="J326" s="2"/>
    </row>
    <row r="327" ht="14.25" customHeight="1">
      <c r="D327" s="2"/>
      <c r="F327" s="2"/>
      <c r="H327" s="2"/>
      <c r="J327" s="2"/>
    </row>
    <row r="328" ht="14.25" customHeight="1">
      <c r="D328" s="2"/>
      <c r="F328" s="2"/>
      <c r="H328" s="2"/>
      <c r="J328" s="2"/>
    </row>
    <row r="329" ht="14.25" customHeight="1">
      <c r="D329" s="2"/>
      <c r="F329" s="2"/>
      <c r="H329" s="2"/>
      <c r="J329" s="2"/>
    </row>
    <row r="330" ht="14.25" customHeight="1">
      <c r="D330" s="2"/>
      <c r="F330" s="2"/>
      <c r="H330" s="2"/>
      <c r="J330" s="2"/>
    </row>
    <row r="331" ht="14.25" customHeight="1">
      <c r="D331" s="2"/>
      <c r="F331" s="2"/>
      <c r="H331" s="2"/>
      <c r="J331" s="2"/>
    </row>
    <row r="332" ht="14.25" customHeight="1">
      <c r="D332" s="2"/>
      <c r="F332" s="2"/>
      <c r="H332" s="2"/>
      <c r="J332" s="2"/>
    </row>
    <row r="333" ht="14.25" customHeight="1">
      <c r="D333" s="2"/>
      <c r="F333" s="2"/>
      <c r="H333" s="2"/>
      <c r="J333" s="2"/>
    </row>
    <row r="334" ht="14.25" customHeight="1">
      <c r="D334" s="2"/>
      <c r="F334" s="2"/>
      <c r="H334" s="2"/>
      <c r="J334" s="2"/>
    </row>
    <row r="335" ht="14.25" customHeight="1">
      <c r="D335" s="2"/>
      <c r="F335" s="2"/>
      <c r="H335" s="2"/>
      <c r="J335" s="2"/>
    </row>
    <row r="336" ht="14.25" customHeight="1">
      <c r="D336" s="2"/>
      <c r="F336" s="2"/>
      <c r="H336" s="2"/>
      <c r="J336" s="2"/>
    </row>
    <row r="337" ht="14.25" customHeight="1">
      <c r="D337" s="2"/>
      <c r="F337" s="2"/>
      <c r="H337" s="2"/>
      <c r="J337" s="2"/>
    </row>
    <row r="338" ht="14.25" customHeight="1">
      <c r="D338" s="2"/>
      <c r="F338" s="2"/>
      <c r="H338" s="2"/>
      <c r="J338" s="2"/>
    </row>
    <row r="339" ht="14.25" customHeight="1">
      <c r="D339" s="2"/>
      <c r="F339" s="2"/>
      <c r="H339" s="2"/>
      <c r="J339" s="2"/>
    </row>
    <row r="340" ht="14.25" customHeight="1">
      <c r="D340" s="2"/>
      <c r="F340" s="2"/>
      <c r="H340" s="2"/>
      <c r="J340" s="2"/>
    </row>
    <row r="341" ht="14.25" customHeight="1">
      <c r="D341" s="2"/>
      <c r="F341" s="2"/>
      <c r="H341" s="2"/>
      <c r="J341" s="2"/>
    </row>
    <row r="342" ht="14.25" customHeight="1">
      <c r="D342" s="2"/>
      <c r="F342" s="2"/>
      <c r="H342" s="2"/>
      <c r="J342" s="2"/>
    </row>
    <row r="343" ht="14.25" customHeight="1">
      <c r="D343" s="2"/>
      <c r="F343" s="2"/>
      <c r="H343" s="2"/>
      <c r="J343" s="2"/>
    </row>
    <row r="344" ht="14.25" customHeight="1">
      <c r="D344" s="2"/>
      <c r="F344" s="2"/>
      <c r="H344" s="2"/>
      <c r="J344" s="2"/>
    </row>
    <row r="345" ht="14.25" customHeight="1">
      <c r="D345" s="2"/>
      <c r="F345" s="2"/>
      <c r="H345" s="2"/>
      <c r="J345" s="2"/>
    </row>
    <row r="346" ht="14.25" customHeight="1">
      <c r="D346" s="2"/>
      <c r="F346" s="2"/>
      <c r="H346" s="2"/>
      <c r="J346" s="2"/>
    </row>
    <row r="347" ht="14.25" customHeight="1">
      <c r="D347" s="2"/>
      <c r="F347" s="2"/>
      <c r="H347" s="2"/>
      <c r="J347" s="2"/>
    </row>
    <row r="348" ht="14.25" customHeight="1">
      <c r="D348" s="2"/>
      <c r="F348" s="2"/>
      <c r="H348" s="2"/>
      <c r="J348" s="2"/>
    </row>
    <row r="349" ht="14.25" customHeight="1">
      <c r="D349" s="2"/>
      <c r="F349" s="2"/>
      <c r="H349" s="2"/>
      <c r="J349" s="2"/>
    </row>
    <row r="350" ht="14.25" customHeight="1">
      <c r="D350" s="2"/>
      <c r="F350" s="2"/>
      <c r="H350" s="2"/>
      <c r="J350" s="2"/>
    </row>
    <row r="351" ht="14.25" customHeight="1">
      <c r="D351" s="2"/>
      <c r="F351" s="2"/>
      <c r="H351" s="2"/>
      <c r="J351" s="2"/>
    </row>
    <row r="352" ht="14.25" customHeight="1">
      <c r="D352" s="2"/>
      <c r="F352" s="2"/>
      <c r="H352" s="2"/>
      <c r="J352" s="2"/>
    </row>
    <row r="353" ht="14.25" customHeight="1">
      <c r="D353" s="2"/>
      <c r="F353" s="2"/>
      <c r="H353" s="2"/>
      <c r="J353" s="2"/>
    </row>
    <row r="354" ht="14.25" customHeight="1">
      <c r="D354" s="2"/>
      <c r="F354" s="2"/>
      <c r="H354" s="2"/>
      <c r="J354" s="2"/>
    </row>
    <row r="355" ht="14.25" customHeight="1">
      <c r="D355" s="2"/>
      <c r="F355" s="2"/>
      <c r="H355" s="2"/>
      <c r="J355" s="2"/>
    </row>
    <row r="356" ht="14.25" customHeight="1">
      <c r="D356" s="2"/>
      <c r="F356" s="2"/>
      <c r="H356" s="2"/>
      <c r="J356" s="2"/>
    </row>
    <row r="357" ht="14.25" customHeight="1">
      <c r="D357" s="2"/>
      <c r="F357" s="2"/>
      <c r="H357" s="2"/>
      <c r="J357" s="2"/>
    </row>
    <row r="358" ht="14.25" customHeight="1">
      <c r="D358" s="2"/>
      <c r="F358" s="2"/>
      <c r="H358" s="2"/>
      <c r="J358" s="2"/>
    </row>
    <row r="359" ht="14.25" customHeight="1">
      <c r="D359" s="2"/>
      <c r="F359" s="2"/>
      <c r="H359" s="2"/>
      <c r="J359" s="2"/>
    </row>
    <row r="360" ht="14.25" customHeight="1">
      <c r="D360" s="2"/>
      <c r="F360" s="2"/>
      <c r="H360" s="2"/>
      <c r="J360" s="2"/>
    </row>
    <row r="361" ht="14.25" customHeight="1">
      <c r="D361" s="2"/>
      <c r="F361" s="2"/>
      <c r="H361" s="2"/>
      <c r="J361" s="2"/>
    </row>
    <row r="362" ht="14.25" customHeight="1">
      <c r="D362" s="2"/>
      <c r="F362" s="2"/>
      <c r="H362" s="2"/>
      <c r="J362" s="2"/>
    </row>
    <row r="363" ht="14.25" customHeight="1">
      <c r="D363" s="2"/>
      <c r="F363" s="2"/>
      <c r="H363" s="2"/>
      <c r="J363" s="2"/>
    </row>
    <row r="364" ht="14.25" customHeight="1">
      <c r="D364" s="2"/>
      <c r="F364" s="2"/>
      <c r="H364" s="2"/>
      <c r="J364" s="2"/>
    </row>
    <row r="365" ht="14.25" customHeight="1">
      <c r="D365" s="2"/>
      <c r="F365" s="2"/>
      <c r="H365" s="2"/>
      <c r="J365" s="2"/>
    </row>
    <row r="366" ht="14.25" customHeight="1">
      <c r="D366" s="2"/>
      <c r="F366" s="2"/>
      <c r="H366" s="2"/>
      <c r="J366" s="2"/>
    </row>
    <row r="367" ht="14.25" customHeight="1">
      <c r="D367" s="2"/>
      <c r="F367" s="2"/>
      <c r="H367" s="2"/>
      <c r="J367" s="2"/>
    </row>
    <row r="368" ht="14.25" customHeight="1">
      <c r="D368" s="2"/>
      <c r="F368" s="2"/>
      <c r="H368" s="2"/>
      <c r="J368" s="2"/>
    </row>
    <row r="369" ht="14.25" customHeight="1">
      <c r="D369" s="2"/>
      <c r="F369" s="2"/>
      <c r="H369" s="2"/>
      <c r="J369" s="2"/>
    </row>
    <row r="370" ht="14.25" customHeight="1">
      <c r="D370" s="2"/>
      <c r="F370" s="2"/>
      <c r="H370" s="2"/>
      <c r="J370" s="2"/>
    </row>
    <row r="371" ht="14.25" customHeight="1">
      <c r="D371" s="2"/>
      <c r="F371" s="2"/>
      <c r="H371" s="2"/>
      <c r="J371" s="2"/>
    </row>
    <row r="372" ht="14.25" customHeight="1">
      <c r="D372" s="2"/>
      <c r="F372" s="2"/>
      <c r="H372" s="2"/>
      <c r="J372" s="2"/>
    </row>
    <row r="373" ht="14.25" customHeight="1">
      <c r="D373" s="2"/>
      <c r="F373" s="2"/>
      <c r="H373" s="2"/>
      <c r="J373" s="2"/>
    </row>
    <row r="374" ht="14.25" customHeight="1">
      <c r="D374" s="2"/>
      <c r="F374" s="2"/>
      <c r="H374" s="2"/>
      <c r="J374" s="2"/>
    </row>
    <row r="375" ht="14.25" customHeight="1">
      <c r="D375" s="2"/>
      <c r="F375" s="2"/>
      <c r="H375" s="2"/>
      <c r="J375" s="2"/>
    </row>
    <row r="376" ht="14.25" customHeight="1">
      <c r="D376" s="2"/>
      <c r="F376" s="2"/>
      <c r="H376" s="2"/>
      <c r="J376" s="2"/>
    </row>
    <row r="377" ht="14.25" customHeight="1">
      <c r="D377" s="2"/>
      <c r="F377" s="2"/>
      <c r="H377" s="2"/>
      <c r="J377" s="2"/>
    </row>
    <row r="378" ht="14.25" customHeight="1">
      <c r="D378" s="2"/>
      <c r="F378" s="2"/>
      <c r="H378" s="2"/>
      <c r="J378" s="2"/>
    </row>
    <row r="379" ht="14.25" customHeight="1">
      <c r="D379" s="2"/>
      <c r="F379" s="2"/>
      <c r="H379" s="2"/>
      <c r="J379" s="2"/>
    </row>
    <row r="380" ht="14.25" customHeight="1">
      <c r="D380" s="2"/>
      <c r="F380" s="2"/>
      <c r="H380" s="2"/>
      <c r="J380" s="2"/>
    </row>
    <row r="381" ht="14.25" customHeight="1">
      <c r="D381" s="2"/>
      <c r="F381" s="2"/>
      <c r="H381" s="2"/>
      <c r="J381" s="2"/>
    </row>
    <row r="382" ht="14.25" customHeight="1">
      <c r="D382" s="2"/>
      <c r="F382" s="2"/>
      <c r="H382" s="2"/>
      <c r="J382" s="2"/>
    </row>
    <row r="383" ht="14.25" customHeight="1">
      <c r="D383" s="2"/>
      <c r="F383" s="2"/>
      <c r="H383" s="2"/>
      <c r="J383" s="2"/>
    </row>
    <row r="384" ht="14.25" customHeight="1">
      <c r="D384" s="2"/>
      <c r="F384" s="2"/>
      <c r="H384" s="2"/>
      <c r="J384" s="2"/>
    </row>
    <row r="385" ht="14.25" customHeight="1">
      <c r="D385" s="2"/>
      <c r="F385" s="2"/>
      <c r="H385" s="2"/>
      <c r="J385" s="2"/>
    </row>
    <row r="386" ht="14.25" customHeight="1">
      <c r="D386" s="2"/>
      <c r="F386" s="2"/>
      <c r="H386" s="2"/>
      <c r="J386" s="2"/>
    </row>
    <row r="387" ht="14.25" customHeight="1">
      <c r="D387" s="2"/>
      <c r="F387" s="2"/>
      <c r="H387" s="2"/>
      <c r="J387" s="2"/>
    </row>
    <row r="388" ht="14.25" customHeight="1">
      <c r="D388" s="2"/>
      <c r="F388" s="2"/>
      <c r="H388" s="2"/>
      <c r="J388" s="2"/>
    </row>
    <row r="389" ht="14.25" customHeight="1">
      <c r="D389" s="2"/>
      <c r="F389" s="2"/>
      <c r="H389" s="2"/>
      <c r="J389" s="2"/>
    </row>
    <row r="390" ht="14.25" customHeight="1">
      <c r="D390" s="2"/>
      <c r="F390" s="2"/>
      <c r="H390" s="2"/>
      <c r="J390" s="2"/>
    </row>
    <row r="391" ht="14.25" customHeight="1">
      <c r="D391" s="2"/>
      <c r="F391" s="2"/>
      <c r="H391" s="2"/>
      <c r="J391" s="2"/>
    </row>
    <row r="392" ht="14.25" customHeight="1">
      <c r="D392" s="2"/>
      <c r="F392" s="2"/>
      <c r="H392" s="2"/>
      <c r="J392" s="2"/>
    </row>
    <row r="393" ht="14.25" customHeight="1">
      <c r="D393" s="2"/>
      <c r="F393" s="2"/>
      <c r="H393" s="2"/>
      <c r="J393" s="2"/>
    </row>
    <row r="394" ht="14.25" customHeight="1">
      <c r="D394" s="2"/>
      <c r="F394" s="2"/>
      <c r="H394" s="2"/>
      <c r="J394" s="2"/>
    </row>
    <row r="395" ht="14.25" customHeight="1">
      <c r="D395" s="2"/>
      <c r="F395" s="2"/>
      <c r="H395" s="2"/>
      <c r="J395" s="2"/>
    </row>
    <row r="396" ht="14.25" customHeight="1">
      <c r="D396" s="2"/>
      <c r="F396" s="2"/>
      <c r="H396" s="2"/>
      <c r="J396" s="2"/>
    </row>
    <row r="397" ht="14.25" customHeight="1">
      <c r="D397" s="2"/>
      <c r="F397" s="2"/>
      <c r="H397" s="2"/>
      <c r="J397" s="2"/>
    </row>
    <row r="398" ht="14.25" customHeight="1">
      <c r="D398" s="2"/>
      <c r="F398" s="2"/>
      <c r="H398" s="2"/>
      <c r="J398" s="2"/>
    </row>
    <row r="399" ht="14.25" customHeight="1">
      <c r="D399" s="2"/>
      <c r="F399" s="2"/>
      <c r="H399" s="2"/>
      <c r="J399" s="2"/>
    </row>
    <row r="400" ht="14.25" customHeight="1">
      <c r="D400" s="2"/>
      <c r="F400" s="2"/>
      <c r="H400" s="2"/>
      <c r="J400" s="2"/>
    </row>
    <row r="401" ht="14.25" customHeight="1">
      <c r="D401" s="2"/>
      <c r="F401" s="2"/>
      <c r="H401" s="2"/>
      <c r="J401" s="2"/>
    </row>
    <row r="402" ht="14.25" customHeight="1">
      <c r="D402" s="2"/>
      <c r="F402" s="2"/>
      <c r="H402" s="2"/>
      <c r="J402" s="2"/>
    </row>
    <row r="403" ht="14.25" customHeight="1">
      <c r="D403" s="2"/>
      <c r="F403" s="2"/>
      <c r="H403" s="2"/>
      <c r="J403" s="2"/>
    </row>
    <row r="404" ht="14.25" customHeight="1">
      <c r="D404" s="2"/>
      <c r="F404" s="2"/>
      <c r="H404" s="2"/>
      <c r="J404" s="2"/>
    </row>
    <row r="405" ht="14.25" customHeight="1">
      <c r="D405" s="2"/>
      <c r="F405" s="2"/>
      <c r="H405" s="2"/>
      <c r="J405" s="2"/>
    </row>
    <row r="406" ht="14.25" customHeight="1">
      <c r="D406" s="2"/>
      <c r="F406" s="2"/>
      <c r="H406" s="2"/>
      <c r="J406" s="2"/>
    </row>
    <row r="407" ht="14.25" customHeight="1">
      <c r="D407" s="2"/>
      <c r="F407" s="2"/>
      <c r="H407" s="2"/>
      <c r="J407" s="2"/>
    </row>
    <row r="408" ht="14.25" customHeight="1">
      <c r="D408" s="2"/>
      <c r="F408" s="2"/>
      <c r="H408" s="2"/>
      <c r="J408" s="2"/>
    </row>
    <row r="409" ht="14.25" customHeight="1">
      <c r="D409" s="2"/>
      <c r="F409" s="2"/>
      <c r="H409" s="2"/>
      <c r="J409" s="2"/>
    </row>
    <row r="410" ht="14.25" customHeight="1">
      <c r="D410" s="2"/>
      <c r="F410" s="2"/>
      <c r="H410" s="2"/>
      <c r="J410" s="2"/>
    </row>
    <row r="411" ht="14.25" customHeight="1">
      <c r="D411" s="2"/>
      <c r="F411" s="2"/>
      <c r="H411" s="2"/>
      <c r="J411" s="2"/>
    </row>
    <row r="412" ht="14.25" customHeight="1">
      <c r="D412" s="2"/>
      <c r="F412" s="2"/>
      <c r="H412" s="2"/>
      <c r="J412" s="2"/>
    </row>
    <row r="413" ht="14.25" customHeight="1">
      <c r="D413" s="2"/>
      <c r="F413" s="2"/>
      <c r="H413" s="2"/>
      <c r="J413" s="2"/>
    </row>
    <row r="414" ht="14.25" customHeight="1">
      <c r="D414" s="2"/>
      <c r="F414" s="2"/>
      <c r="H414" s="2"/>
      <c r="J414" s="2"/>
    </row>
    <row r="415" ht="14.25" customHeight="1">
      <c r="D415" s="2"/>
      <c r="F415" s="2"/>
      <c r="H415" s="2"/>
      <c r="J415" s="2"/>
    </row>
    <row r="416" ht="14.25" customHeight="1">
      <c r="D416" s="2"/>
      <c r="F416" s="2"/>
      <c r="H416" s="2"/>
      <c r="J416" s="2"/>
    </row>
    <row r="417" ht="14.25" customHeight="1">
      <c r="D417" s="2"/>
      <c r="F417" s="2"/>
      <c r="H417" s="2"/>
      <c r="J417" s="2"/>
    </row>
    <row r="418" ht="14.25" customHeight="1">
      <c r="D418" s="2"/>
      <c r="F418" s="2"/>
      <c r="H418" s="2"/>
      <c r="J418" s="2"/>
    </row>
    <row r="419" ht="14.25" customHeight="1">
      <c r="D419" s="2"/>
      <c r="F419" s="2"/>
      <c r="H419" s="2"/>
      <c r="J419" s="2"/>
    </row>
    <row r="420" ht="14.25" customHeight="1">
      <c r="D420" s="2"/>
      <c r="F420" s="2"/>
      <c r="H420" s="2"/>
      <c r="J420" s="2"/>
    </row>
    <row r="421" ht="14.25" customHeight="1">
      <c r="D421" s="2"/>
      <c r="F421" s="2"/>
      <c r="H421" s="2"/>
      <c r="J421" s="2"/>
    </row>
    <row r="422" ht="14.25" customHeight="1">
      <c r="D422" s="2"/>
      <c r="F422" s="2"/>
      <c r="H422" s="2"/>
      <c r="J422" s="2"/>
    </row>
    <row r="423" ht="14.25" customHeight="1">
      <c r="D423" s="2"/>
      <c r="F423" s="2"/>
      <c r="H423" s="2"/>
      <c r="J423" s="2"/>
    </row>
    <row r="424" ht="14.25" customHeight="1">
      <c r="D424" s="2"/>
      <c r="F424" s="2"/>
      <c r="H424" s="2"/>
      <c r="J424" s="2"/>
    </row>
    <row r="425" ht="14.25" customHeight="1">
      <c r="D425" s="2"/>
      <c r="F425" s="2"/>
      <c r="H425" s="2"/>
      <c r="J425" s="2"/>
    </row>
    <row r="426" ht="14.25" customHeight="1">
      <c r="D426" s="2"/>
      <c r="F426" s="2"/>
      <c r="H426" s="2"/>
      <c r="J426" s="2"/>
    </row>
    <row r="427" ht="14.25" customHeight="1">
      <c r="D427" s="2"/>
      <c r="F427" s="2"/>
      <c r="H427" s="2"/>
      <c r="J427" s="2"/>
    </row>
    <row r="428" ht="14.25" customHeight="1">
      <c r="D428" s="2"/>
      <c r="F428" s="2"/>
      <c r="H428" s="2"/>
      <c r="J428" s="2"/>
    </row>
    <row r="429" ht="14.25" customHeight="1">
      <c r="D429" s="2"/>
      <c r="F429" s="2"/>
      <c r="H429" s="2"/>
      <c r="J429" s="2"/>
    </row>
    <row r="430" ht="14.25" customHeight="1">
      <c r="D430" s="2"/>
      <c r="F430" s="2"/>
      <c r="H430" s="2"/>
      <c r="J430" s="2"/>
    </row>
    <row r="431" ht="14.25" customHeight="1">
      <c r="D431" s="2"/>
      <c r="F431" s="2"/>
      <c r="H431" s="2"/>
      <c r="J431" s="2"/>
    </row>
    <row r="432" ht="14.25" customHeight="1">
      <c r="D432" s="2"/>
      <c r="F432" s="2"/>
      <c r="H432" s="2"/>
      <c r="J432" s="2"/>
    </row>
    <row r="433" ht="14.25" customHeight="1">
      <c r="D433" s="2"/>
      <c r="F433" s="2"/>
      <c r="H433" s="2"/>
      <c r="J433" s="2"/>
    </row>
    <row r="434" ht="14.25" customHeight="1">
      <c r="D434" s="2"/>
      <c r="F434" s="2"/>
      <c r="H434" s="2"/>
      <c r="J434" s="2"/>
    </row>
    <row r="435" ht="14.25" customHeight="1">
      <c r="D435" s="2"/>
      <c r="F435" s="2"/>
      <c r="H435" s="2"/>
      <c r="J435" s="2"/>
    </row>
    <row r="436" ht="14.25" customHeight="1">
      <c r="D436" s="2"/>
      <c r="F436" s="2"/>
      <c r="H436" s="2"/>
      <c r="J436" s="2"/>
    </row>
    <row r="437" ht="14.25" customHeight="1">
      <c r="D437" s="2"/>
      <c r="F437" s="2"/>
      <c r="H437" s="2"/>
      <c r="J437" s="2"/>
    </row>
    <row r="438" ht="14.25" customHeight="1">
      <c r="D438" s="2"/>
      <c r="F438" s="2"/>
      <c r="H438" s="2"/>
      <c r="J438" s="2"/>
    </row>
    <row r="439" ht="14.25" customHeight="1">
      <c r="D439" s="2"/>
      <c r="F439" s="2"/>
      <c r="H439" s="2"/>
      <c r="J439" s="2"/>
    </row>
    <row r="440" ht="14.25" customHeight="1">
      <c r="D440" s="2"/>
      <c r="F440" s="2"/>
      <c r="H440" s="2"/>
      <c r="J440" s="2"/>
    </row>
    <row r="441" ht="14.25" customHeight="1">
      <c r="D441" s="2"/>
      <c r="F441" s="2"/>
      <c r="H441" s="2"/>
      <c r="J441" s="2"/>
    </row>
    <row r="442" ht="14.25" customHeight="1">
      <c r="D442" s="2"/>
      <c r="F442" s="2"/>
      <c r="H442" s="2"/>
      <c r="J442" s="2"/>
    </row>
    <row r="443" ht="14.25" customHeight="1">
      <c r="D443" s="2"/>
      <c r="F443" s="2"/>
      <c r="H443" s="2"/>
      <c r="J443" s="2"/>
    </row>
    <row r="444" ht="14.25" customHeight="1">
      <c r="D444" s="2"/>
      <c r="F444" s="2"/>
      <c r="H444" s="2"/>
      <c r="J444" s="2"/>
    </row>
    <row r="445" ht="14.25" customHeight="1">
      <c r="D445" s="2"/>
      <c r="F445" s="2"/>
      <c r="H445" s="2"/>
      <c r="J445" s="2"/>
    </row>
    <row r="446" ht="14.25" customHeight="1">
      <c r="D446" s="2"/>
      <c r="F446" s="2"/>
      <c r="H446" s="2"/>
      <c r="J446" s="2"/>
    </row>
    <row r="447" ht="14.25" customHeight="1">
      <c r="D447" s="2"/>
      <c r="F447" s="2"/>
      <c r="H447" s="2"/>
      <c r="J447" s="2"/>
    </row>
    <row r="448" ht="14.25" customHeight="1">
      <c r="D448" s="2"/>
      <c r="F448" s="2"/>
      <c r="H448" s="2"/>
      <c r="J448" s="2"/>
    </row>
    <row r="449" ht="14.25" customHeight="1">
      <c r="D449" s="2"/>
      <c r="F449" s="2"/>
      <c r="H449" s="2"/>
      <c r="J449" s="2"/>
    </row>
    <row r="450" ht="14.25" customHeight="1">
      <c r="D450" s="2"/>
      <c r="F450" s="2"/>
      <c r="H450" s="2"/>
      <c r="J450" s="2"/>
    </row>
    <row r="451" ht="14.25" customHeight="1">
      <c r="D451" s="2"/>
      <c r="F451" s="2"/>
      <c r="H451" s="2"/>
      <c r="J451" s="2"/>
    </row>
    <row r="452" ht="14.25" customHeight="1">
      <c r="D452" s="2"/>
      <c r="F452" s="2"/>
      <c r="H452" s="2"/>
      <c r="J452" s="2"/>
    </row>
    <row r="453" ht="14.25" customHeight="1">
      <c r="D453" s="2"/>
      <c r="F453" s="2"/>
      <c r="H453" s="2"/>
      <c r="J453" s="2"/>
    </row>
    <row r="454" ht="14.25" customHeight="1">
      <c r="D454" s="2"/>
      <c r="F454" s="2"/>
      <c r="H454" s="2"/>
      <c r="J454" s="2"/>
    </row>
    <row r="455" ht="14.25" customHeight="1">
      <c r="D455" s="2"/>
      <c r="F455" s="2"/>
      <c r="H455" s="2"/>
      <c r="J455" s="2"/>
    </row>
    <row r="456" ht="14.25" customHeight="1">
      <c r="D456" s="2"/>
      <c r="F456" s="2"/>
      <c r="H456" s="2"/>
      <c r="J456" s="2"/>
    </row>
    <row r="457" ht="14.25" customHeight="1">
      <c r="D457" s="2"/>
      <c r="F457" s="2"/>
      <c r="H457" s="2"/>
      <c r="J457" s="2"/>
    </row>
    <row r="458" ht="14.25" customHeight="1">
      <c r="D458" s="2"/>
      <c r="F458" s="2"/>
      <c r="H458" s="2"/>
      <c r="J458" s="2"/>
    </row>
    <row r="459" ht="14.25" customHeight="1">
      <c r="D459" s="2"/>
      <c r="F459" s="2"/>
      <c r="H459" s="2"/>
      <c r="J459" s="2"/>
    </row>
    <row r="460" ht="14.25" customHeight="1">
      <c r="D460" s="2"/>
      <c r="F460" s="2"/>
      <c r="H460" s="2"/>
      <c r="J460" s="2"/>
    </row>
    <row r="461" ht="14.25" customHeight="1">
      <c r="D461" s="2"/>
      <c r="F461" s="2"/>
      <c r="H461" s="2"/>
      <c r="J461" s="2"/>
    </row>
    <row r="462" ht="14.25" customHeight="1">
      <c r="D462" s="2"/>
      <c r="F462" s="2"/>
      <c r="H462" s="2"/>
      <c r="J462" s="2"/>
    </row>
    <row r="463" ht="14.25" customHeight="1">
      <c r="D463" s="2"/>
      <c r="F463" s="2"/>
      <c r="H463" s="2"/>
      <c r="J463" s="2"/>
    </row>
    <row r="464" ht="14.25" customHeight="1">
      <c r="D464" s="2"/>
      <c r="F464" s="2"/>
      <c r="H464" s="2"/>
      <c r="J464" s="2"/>
    </row>
    <row r="465" ht="14.25" customHeight="1">
      <c r="D465" s="2"/>
      <c r="F465" s="2"/>
      <c r="H465" s="2"/>
      <c r="J465" s="2"/>
    </row>
    <row r="466" ht="14.25" customHeight="1">
      <c r="D466" s="2"/>
      <c r="F466" s="2"/>
      <c r="H466" s="2"/>
      <c r="J466" s="2"/>
    </row>
    <row r="467" ht="14.25" customHeight="1">
      <c r="D467" s="2"/>
      <c r="F467" s="2"/>
      <c r="H467" s="2"/>
      <c r="J467" s="2"/>
    </row>
    <row r="468" ht="14.25" customHeight="1">
      <c r="D468" s="2"/>
      <c r="F468" s="2"/>
      <c r="H468" s="2"/>
      <c r="J468" s="2"/>
    </row>
    <row r="469" ht="14.25" customHeight="1">
      <c r="D469" s="2"/>
      <c r="F469" s="2"/>
      <c r="H469" s="2"/>
      <c r="J469" s="2"/>
    </row>
    <row r="470" ht="14.25" customHeight="1">
      <c r="D470" s="2"/>
      <c r="F470" s="2"/>
      <c r="H470" s="2"/>
      <c r="J470" s="2"/>
    </row>
    <row r="471" ht="14.25" customHeight="1">
      <c r="D471" s="2"/>
      <c r="F471" s="2"/>
      <c r="H471" s="2"/>
      <c r="J471" s="2"/>
    </row>
    <row r="472" ht="14.25" customHeight="1">
      <c r="D472" s="2"/>
      <c r="F472" s="2"/>
      <c r="H472" s="2"/>
      <c r="J472" s="2"/>
    </row>
    <row r="473" ht="14.25" customHeight="1">
      <c r="D473" s="2"/>
      <c r="F473" s="2"/>
      <c r="H473" s="2"/>
      <c r="J473" s="2"/>
    </row>
    <row r="474" ht="14.25" customHeight="1">
      <c r="D474" s="2"/>
      <c r="F474" s="2"/>
      <c r="H474" s="2"/>
      <c r="J474" s="2"/>
    </row>
    <row r="475" ht="14.25" customHeight="1">
      <c r="D475" s="2"/>
      <c r="F475" s="2"/>
      <c r="H475" s="2"/>
      <c r="J475" s="2"/>
    </row>
    <row r="476" ht="14.25" customHeight="1">
      <c r="D476" s="2"/>
      <c r="F476" s="2"/>
      <c r="H476" s="2"/>
      <c r="J476" s="2"/>
    </row>
    <row r="477" ht="14.25" customHeight="1">
      <c r="D477" s="2"/>
      <c r="F477" s="2"/>
      <c r="H477" s="2"/>
      <c r="J477" s="2"/>
    </row>
    <row r="478" ht="14.25" customHeight="1">
      <c r="D478" s="2"/>
      <c r="F478" s="2"/>
      <c r="H478" s="2"/>
      <c r="J478" s="2"/>
    </row>
    <row r="479" ht="14.25" customHeight="1">
      <c r="D479" s="2"/>
      <c r="F479" s="2"/>
      <c r="H479" s="2"/>
      <c r="J479" s="2"/>
    </row>
    <row r="480" ht="14.25" customHeight="1">
      <c r="D480" s="2"/>
      <c r="F480" s="2"/>
      <c r="H480" s="2"/>
      <c r="J480" s="2"/>
    </row>
    <row r="481" ht="14.25" customHeight="1">
      <c r="D481" s="2"/>
      <c r="F481" s="2"/>
      <c r="H481" s="2"/>
      <c r="J481" s="2"/>
    </row>
    <row r="482" ht="14.25" customHeight="1">
      <c r="D482" s="2"/>
      <c r="F482" s="2"/>
      <c r="H482" s="2"/>
      <c r="J482" s="2"/>
    </row>
    <row r="483" ht="14.25" customHeight="1">
      <c r="D483" s="2"/>
      <c r="F483" s="2"/>
      <c r="H483" s="2"/>
      <c r="J483" s="2"/>
    </row>
    <row r="484" ht="14.25" customHeight="1">
      <c r="D484" s="2"/>
      <c r="F484" s="2"/>
      <c r="H484" s="2"/>
      <c r="J484" s="2"/>
    </row>
    <row r="485" ht="14.25" customHeight="1">
      <c r="D485" s="2"/>
      <c r="F485" s="2"/>
      <c r="H485" s="2"/>
      <c r="J485" s="2"/>
    </row>
    <row r="486" ht="14.25" customHeight="1">
      <c r="D486" s="2"/>
      <c r="F486" s="2"/>
      <c r="H486" s="2"/>
      <c r="J486" s="2"/>
    </row>
    <row r="487" ht="14.25" customHeight="1">
      <c r="D487" s="2"/>
      <c r="F487" s="2"/>
      <c r="H487" s="2"/>
      <c r="J487" s="2"/>
    </row>
    <row r="488" ht="14.25" customHeight="1">
      <c r="D488" s="2"/>
      <c r="F488" s="2"/>
      <c r="H488" s="2"/>
      <c r="J488" s="2"/>
    </row>
    <row r="489" ht="14.25" customHeight="1">
      <c r="D489" s="2"/>
      <c r="F489" s="2"/>
      <c r="H489" s="2"/>
      <c r="J489" s="2"/>
    </row>
    <row r="490" ht="14.25" customHeight="1">
      <c r="D490" s="2"/>
      <c r="F490" s="2"/>
      <c r="H490" s="2"/>
      <c r="J490" s="2"/>
    </row>
    <row r="491" ht="14.25" customHeight="1">
      <c r="D491" s="2"/>
      <c r="F491" s="2"/>
      <c r="H491" s="2"/>
      <c r="J491" s="2"/>
    </row>
    <row r="492" ht="14.25" customHeight="1">
      <c r="D492" s="2"/>
      <c r="F492" s="2"/>
      <c r="H492" s="2"/>
      <c r="J492" s="2"/>
    </row>
    <row r="493" ht="14.25" customHeight="1">
      <c r="D493" s="2"/>
      <c r="F493" s="2"/>
      <c r="H493" s="2"/>
      <c r="J493" s="2"/>
    </row>
    <row r="494" ht="14.25" customHeight="1">
      <c r="D494" s="2"/>
      <c r="F494" s="2"/>
      <c r="H494" s="2"/>
      <c r="J494" s="2"/>
    </row>
    <row r="495" ht="14.25" customHeight="1">
      <c r="D495" s="2"/>
      <c r="F495" s="2"/>
      <c r="H495" s="2"/>
      <c r="J495" s="2"/>
    </row>
    <row r="496" ht="14.25" customHeight="1">
      <c r="D496" s="2"/>
      <c r="F496" s="2"/>
      <c r="H496" s="2"/>
      <c r="J496" s="2"/>
    </row>
    <row r="497" ht="14.25" customHeight="1">
      <c r="D497" s="2"/>
      <c r="F497" s="2"/>
      <c r="H497" s="2"/>
      <c r="J497" s="2"/>
    </row>
    <row r="498" ht="14.25" customHeight="1">
      <c r="D498" s="2"/>
      <c r="F498" s="2"/>
      <c r="H498" s="2"/>
      <c r="J498" s="2"/>
    </row>
    <row r="499" ht="14.25" customHeight="1">
      <c r="D499" s="2"/>
      <c r="F499" s="2"/>
      <c r="H499" s="2"/>
      <c r="J499" s="2"/>
    </row>
    <row r="500" ht="14.25" customHeight="1">
      <c r="D500" s="2"/>
      <c r="F500" s="2"/>
      <c r="H500" s="2"/>
      <c r="J500" s="2"/>
    </row>
    <row r="501" ht="14.25" customHeight="1">
      <c r="D501" s="2"/>
      <c r="F501" s="2"/>
      <c r="H501" s="2"/>
      <c r="J501" s="2"/>
    </row>
    <row r="502" ht="14.25" customHeight="1">
      <c r="D502" s="2"/>
      <c r="F502" s="2"/>
      <c r="H502" s="2"/>
      <c r="J502" s="2"/>
    </row>
    <row r="503" ht="14.25" customHeight="1">
      <c r="D503" s="2"/>
      <c r="F503" s="2"/>
      <c r="H503" s="2"/>
      <c r="J503" s="2"/>
    </row>
    <row r="504" ht="14.25" customHeight="1">
      <c r="D504" s="2"/>
      <c r="F504" s="2"/>
      <c r="H504" s="2"/>
      <c r="J504" s="2"/>
    </row>
    <row r="505" ht="14.25" customHeight="1">
      <c r="D505" s="2"/>
      <c r="F505" s="2"/>
      <c r="H505" s="2"/>
      <c r="J505" s="2"/>
    </row>
    <row r="506" ht="14.25" customHeight="1">
      <c r="D506" s="2"/>
      <c r="F506" s="2"/>
      <c r="H506" s="2"/>
      <c r="J506" s="2"/>
    </row>
    <row r="507" ht="14.25" customHeight="1">
      <c r="D507" s="2"/>
      <c r="F507" s="2"/>
      <c r="H507" s="2"/>
      <c r="J507" s="2"/>
    </row>
    <row r="508" ht="14.25" customHeight="1">
      <c r="D508" s="2"/>
      <c r="F508" s="2"/>
      <c r="H508" s="2"/>
      <c r="J508" s="2"/>
    </row>
    <row r="509" ht="14.25" customHeight="1">
      <c r="D509" s="2"/>
      <c r="F509" s="2"/>
      <c r="H509" s="2"/>
      <c r="J509" s="2"/>
    </row>
    <row r="510" ht="14.25" customHeight="1">
      <c r="D510" s="2"/>
      <c r="F510" s="2"/>
      <c r="H510" s="2"/>
      <c r="J510" s="2"/>
    </row>
    <row r="511" ht="14.25" customHeight="1">
      <c r="D511" s="2"/>
      <c r="F511" s="2"/>
      <c r="H511" s="2"/>
      <c r="J511" s="2"/>
    </row>
    <row r="512" ht="14.25" customHeight="1">
      <c r="D512" s="2"/>
      <c r="F512" s="2"/>
      <c r="H512" s="2"/>
      <c r="J512" s="2"/>
    </row>
    <row r="513" ht="14.25" customHeight="1">
      <c r="D513" s="2"/>
      <c r="F513" s="2"/>
      <c r="H513" s="2"/>
      <c r="J513" s="2"/>
    </row>
    <row r="514" ht="14.25" customHeight="1">
      <c r="D514" s="2"/>
      <c r="F514" s="2"/>
      <c r="H514" s="2"/>
      <c r="J514" s="2"/>
    </row>
    <row r="515" ht="14.25" customHeight="1">
      <c r="D515" s="2"/>
      <c r="F515" s="2"/>
      <c r="H515" s="2"/>
      <c r="J515" s="2"/>
    </row>
    <row r="516" ht="14.25" customHeight="1">
      <c r="D516" s="2"/>
      <c r="F516" s="2"/>
      <c r="H516" s="2"/>
      <c r="J516" s="2"/>
    </row>
    <row r="517" ht="14.25" customHeight="1">
      <c r="D517" s="2"/>
      <c r="F517" s="2"/>
      <c r="H517" s="2"/>
      <c r="J517" s="2"/>
    </row>
    <row r="518" ht="14.25" customHeight="1">
      <c r="D518" s="2"/>
      <c r="F518" s="2"/>
      <c r="H518" s="2"/>
      <c r="J518" s="2"/>
    </row>
    <row r="519" ht="14.25" customHeight="1">
      <c r="D519" s="2"/>
      <c r="F519" s="2"/>
      <c r="H519" s="2"/>
      <c r="J519" s="2"/>
    </row>
    <row r="520" ht="14.25" customHeight="1">
      <c r="D520" s="2"/>
      <c r="F520" s="2"/>
      <c r="H520" s="2"/>
      <c r="J520" s="2"/>
    </row>
    <row r="521" ht="14.25" customHeight="1">
      <c r="D521" s="2"/>
      <c r="F521" s="2"/>
      <c r="H521" s="2"/>
      <c r="J521" s="2"/>
    </row>
    <row r="522" ht="14.25" customHeight="1">
      <c r="D522" s="2"/>
      <c r="F522" s="2"/>
      <c r="H522" s="2"/>
      <c r="J522" s="2"/>
    </row>
    <row r="523" ht="14.25" customHeight="1">
      <c r="D523" s="2"/>
      <c r="F523" s="2"/>
      <c r="H523" s="2"/>
      <c r="J523" s="2"/>
    </row>
    <row r="524" ht="14.25" customHeight="1">
      <c r="D524" s="2"/>
      <c r="F524" s="2"/>
      <c r="H524" s="2"/>
      <c r="J524" s="2"/>
    </row>
    <row r="525" ht="14.25" customHeight="1">
      <c r="D525" s="2"/>
      <c r="F525" s="2"/>
      <c r="H525" s="2"/>
      <c r="J525" s="2"/>
    </row>
    <row r="526" ht="14.25" customHeight="1">
      <c r="D526" s="2"/>
      <c r="F526" s="2"/>
      <c r="H526" s="2"/>
      <c r="J526" s="2"/>
    </row>
    <row r="527" ht="14.25" customHeight="1">
      <c r="D527" s="2"/>
      <c r="F527" s="2"/>
      <c r="H527" s="2"/>
      <c r="J527" s="2"/>
    </row>
    <row r="528" ht="14.25" customHeight="1">
      <c r="D528" s="2"/>
      <c r="F528" s="2"/>
      <c r="H528" s="2"/>
      <c r="J528" s="2"/>
    </row>
    <row r="529" ht="14.25" customHeight="1">
      <c r="D529" s="2"/>
      <c r="F529" s="2"/>
      <c r="H529" s="2"/>
      <c r="J529" s="2"/>
    </row>
    <row r="530" ht="14.25" customHeight="1">
      <c r="D530" s="2"/>
      <c r="F530" s="2"/>
      <c r="H530" s="2"/>
      <c r="J530" s="2"/>
    </row>
    <row r="531" ht="14.25" customHeight="1">
      <c r="D531" s="2"/>
      <c r="F531" s="2"/>
      <c r="H531" s="2"/>
      <c r="J531" s="2"/>
    </row>
    <row r="532" ht="14.25" customHeight="1">
      <c r="D532" s="2"/>
      <c r="F532" s="2"/>
      <c r="H532" s="2"/>
      <c r="J532" s="2"/>
    </row>
    <row r="533" ht="14.25" customHeight="1">
      <c r="D533" s="2"/>
      <c r="F533" s="2"/>
      <c r="H533" s="2"/>
      <c r="J533" s="2"/>
    </row>
    <row r="534" ht="14.25" customHeight="1">
      <c r="D534" s="2"/>
      <c r="F534" s="2"/>
      <c r="H534" s="2"/>
      <c r="J534" s="2"/>
    </row>
    <row r="535" ht="14.25" customHeight="1">
      <c r="D535" s="2"/>
      <c r="F535" s="2"/>
      <c r="H535" s="2"/>
      <c r="J535" s="2"/>
    </row>
    <row r="536" ht="14.25" customHeight="1">
      <c r="D536" s="2"/>
      <c r="F536" s="2"/>
      <c r="H536" s="2"/>
      <c r="J536" s="2"/>
    </row>
    <row r="537" ht="14.25" customHeight="1">
      <c r="D537" s="2"/>
      <c r="F537" s="2"/>
      <c r="H537" s="2"/>
      <c r="J537" s="2"/>
    </row>
    <row r="538" ht="14.25" customHeight="1">
      <c r="D538" s="2"/>
      <c r="F538" s="2"/>
      <c r="H538" s="2"/>
      <c r="J538" s="2"/>
    </row>
    <row r="539" ht="14.25" customHeight="1">
      <c r="D539" s="2"/>
      <c r="F539" s="2"/>
      <c r="H539" s="2"/>
      <c r="J539" s="2"/>
    </row>
    <row r="540" ht="14.25" customHeight="1">
      <c r="D540" s="2"/>
      <c r="F540" s="2"/>
      <c r="H540" s="2"/>
      <c r="J540" s="2"/>
    </row>
    <row r="541" ht="14.25" customHeight="1">
      <c r="D541" s="2"/>
      <c r="F541" s="2"/>
      <c r="H541" s="2"/>
      <c r="J541" s="2"/>
    </row>
    <row r="542" ht="14.25" customHeight="1">
      <c r="D542" s="2"/>
      <c r="F542" s="2"/>
      <c r="H542" s="2"/>
      <c r="J542" s="2"/>
    </row>
    <row r="543" ht="14.25" customHeight="1">
      <c r="D543" s="2"/>
      <c r="F543" s="2"/>
      <c r="H543" s="2"/>
      <c r="J543" s="2"/>
    </row>
    <row r="544" ht="14.25" customHeight="1">
      <c r="D544" s="2"/>
      <c r="F544" s="2"/>
      <c r="H544" s="2"/>
      <c r="J544" s="2"/>
    </row>
    <row r="545" ht="14.25" customHeight="1">
      <c r="D545" s="2"/>
      <c r="F545" s="2"/>
      <c r="H545" s="2"/>
      <c r="J545" s="2"/>
    </row>
    <row r="546" ht="14.25" customHeight="1">
      <c r="D546" s="2"/>
      <c r="F546" s="2"/>
      <c r="H546" s="2"/>
      <c r="J546" s="2"/>
    </row>
    <row r="547" ht="14.25" customHeight="1">
      <c r="D547" s="2"/>
      <c r="F547" s="2"/>
      <c r="H547" s="2"/>
      <c r="J547" s="2"/>
    </row>
    <row r="548" ht="14.25" customHeight="1">
      <c r="D548" s="2"/>
      <c r="F548" s="2"/>
      <c r="H548" s="2"/>
      <c r="J548" s="2"/>
    </row>
    <row r="549" ht="14.25" customHeight="1">
      <c r="D549" s="2"/>
      <c r="F549" s="2"/>
      <c r="H549" s="2"/>
      <c r="J549" s="2"/>
    </row>
    <row r="550" ht="14.25" customHeight="1">
      <c r="D550" s="2"/>
      <c r="F550" s="2"/>
      <c r="H550" s="2"/>
      <c r="J550" s="2"/>
    </row>
    <row r="551" ht="14.25" customHeight="1">
      <c r="D551" s="2"/>
      <c r="F551" s="2"/>
      <c r="H551" s="2"/>
      <c r="J551" s="2"/>
    </row>
    <row r="552" ht="14.25" customHeight="1">
      <c r="D552" s="2"/>
      <c r="F552" s="2"/>
      <c r="H552" s="2"/>
      <c r="J552" s="2"/>
    </row>
    <row r="553" ht="14.25" customHeight="1">
      <c r="D553" s="2"/>
      <c r="F553" s="2"/>
      <c r="H553" s="2"/>
      <c r="J553" s="2"/>
    </row>
    <row r="554" ht="14.25" customHeight="1">
      <c r="D554" s="2"/>
      <c r="F554" s="2"/>
      <c r="H554" s="2"/>
      <c r="J554" s="2"/>
    </row>
    <row r="555" ht="14.25" customHeight="1">
      <c r="D555" s="2"/>
      <c r="F555" s="2"/>
      <c r="H555" s="2"/>
      <c r="J555" s="2"/>
    </row>
    <row r="556" ht="14.25" customHeight="1">
      <c r="D556" s="2"/>
      <c r="F556" s="2"/>
      <c r="H556" s="2"/>
      <c r="J556" s="2"/>
    </row>
    <row r="557" ht="14.25" customHeight="1">
      <c r="D557" s="2"/>
      <c r="F557" s="2"/>
      <c r="H557" s="2"/>
      <c r="J557" s="2"/>
    </row>
    <row r="558" ht="14.25" customHeight="1">
      <c r="D558" s="2"/>
      <c r="F558" s="2"/>
      <c r="H558" s="2"/>
      <c r="J558" s="2"/>
    </row>
    <row r="559" ht="14.25" customHeight="1">
      <c r="D559" s="2"/>
      <c r="F559" s="2"/>
      <c r="H559" s="2"/>
      <c r="J559" s="2"/>
    </row>
    <row r="560" ht="14.25" customHeight="1">
      <c r="D560" s="2"/>
      <c r="F560" s="2"/>
      <c r="H560" s="2"/>
      <c r="J560" s="2"/>
    </row>
    <row r="561" ht="14.25" customHeight="1">
      <c r="D561" s="2"/>
      <c r="F561" s="2"/>
      <c r="H561" s="2"/>
      <c r="J561" s="2"/>
    </row>
    <row r="562" ht="14.25" customHeight="1">
      <c r="D562" s="2"/>
      <c r="F562" s="2"/>
      <c r="H562" s="2"/>
      <c r="J562" s="2"/>
    </row>
    <row r="563" ht="14.25" customHeight="1">
      <c r="D563" s="2"/>
      <c r="F563" s="2"/>
      <c r="H563" s="2"/>
      <c r="J563" s="2"/>
    </row>
    <row r="564" ht="14.25" customHeight="1">
      <c r="D564" s="2"/>
      <c r="F564" s="2"/>
      <c r="H564" s="2"/>
      <c r="J564" s="2"/>
    </row>
    <row r="565" ht="14.25" customHeight="1">
      <c r="D565" s="2"/>
      <c r="F565" s="2"/>
      <c r="H565" s="2"/>
      <c r="J565" s="2"/>
    </row>
    <row r="566" ht="14.25" customHeight="1">
      <c r="D566" s="2"/>
      <c r="F566" s="2"/>
      <c r="H566" s="2"/>
      <c r="J566" s="2"/>
    </row>
    <row r="567" ht="14.25" customHeight="1">
      <c r="D567" s="2"/>
      <c r="F567" s="2"/>
      <c r="H567" s="2"/>
      <c r="J567" s="2"/>
    </row>
    <row r="568" ht="14.25" customHeight="1">
      <c r="D568" s="2"/>
      <c r="F568" s="2"/>
      <c r="H568" s="2"/>
      <c r="J568" s="2"/>
    </row>
    <row r="569" ht="14.25" customHeight="1">
      <c r="D569" s="2"/>
      <c r="F569" s="2"/>
      <c r="H569" s="2"/>
      <c r="J569" s="2"/>
    </row>
    <row r="570" ht="14.25" customHeight="1">
      <c r="D570" s="2"/>
      <c r="F570" s="2"/>
      <c r="H570" s="2"/>
      <c r="J570" s="2"/>
    </row>
    <row r="571" ht="14.25" customHeight="1">
      <c r="D571" s="2"/>
      <c r="F571" s="2"/>
      <c r="H571" s="2"/>
      <c r="J571" s="2"/>
    </row>
    <row r="572" ht="14.25" customHeight="1">
      <c r="D572" s="2"/>
      <c r="F572" s="2"/>
      <c r="H572" s="2"/>
      <c r="J572" s="2"/>
    </row>
    <row r="573" ht="14.25" customHeight="1">
      <c r="D573" s="2"/>
      <c r="F573" s="2"/>
      <c r="H573" s="2"/>
      <c r="J573" s="2"/>
    </row>
    <row r="574" ht="14.25" customHeight="1">
      <c r="D574" s="2"/>
      <c r="F574" s="2"/>
      <c r="H574" s="2"/>
      <c r="J574" s="2"/>
    </row>
    <row r="575" ht="14.25" customHeight="1">
      <c r="D575" s="2"/>
      <c r="F575" s="2"/>
      <c r="H575" s="2"/>
      <c r="J575" s="2"/>
    </row>
    <row r="576" ht="14.25" customHeight="1">
      <c r="D576" s="2"/>
      <c r="F576" s="2"/>
      <c r="H576" s="2"/>
      <c r="J576" s="2"/>
    </row>
    <row r="577" ht="14.25" customHeight="1">
      <c r="D577" s="2"/>
      <c r="F577" s="2"/>
      <c r="H577" s="2"/>
      <c r="J577" s="2"/>
    </row>
    <row r="578" ht="14.25" customHeight="1">
      <c r="D578" s="2"/>
      <c r="F578" s="2"/>
      <c r="H578" s="2"/>
      <c r="J578" s="2"/>
    </row>
    <row r="579" ht="14.25" customHeight="1">
      <c r="D579" s="2"/>
      <c r="F579" s="2"/>
      <c r="H579" s="2"/>
      <c r="J579" s="2"/>
    </row>
    <row r="580" ht="14.25" customHeight="1">
      <c r="D580" s="2"/>
      <c r="F580" s="2"/>
      <c r="H580" s="2"/>
      <c r="J580" s="2"/>
    </row>
    <row r="581" ht="14.25" customHeight="1">
      <c r="D581" s="2"/>
      <c r="F581" s="2"/>
      <c r="H581" s="2"/>
      <c r="J581" s="2"/>
    </row>
    <row r="582" ht="14.25" customHeight="1">
      <c r="D582" s="2"/>
      <c r="F582" s="2"/>
      <c r="H582" s="2"/>
      <c r="J582" s="2"/>
    </row>
    <row r="583" ht="14.25" customHeight="1">
      <c r="D583" s="2"/>
      <c r="F583" s="2"/>
      <c r="H583" s="2"/>
      <c r="J583" s="2"/>
    </row>
    <row r="584" ht="14.25" customHeight="1">
      <c r="D584" s="2"/>
      <c r="F584" s="2"/>
      <c r="H584" s="2"/>
      <c r="J584" s="2"/>
    </row>
    <row r="585" ht="14.25" customHeight="1">
      <c r="D585" s="2"/>
      <c r="F585" s="2"/>
      <c r="H585" s="2"/>
      <c r="J585" s="2"/>
    </row>
    <row r="586" ht="14.25" customHeight="1">
      <c r="D586" s="2"/>
      <c r="F586" s="2"/>
      <c r="H586" s="2"/>
      <c r="J586" s="2"/>
    </row>
    <row r="587" ht="14.25" customHeight="1">
      <c r="D587" s="2"/>
      <c r="F587" s="2"/>
      <c r="H587" s="2"/>
      <c r="J587" s="2"/>
    </row>
    <row r="588" ht="14.25" customHeight="1">
      <c r="D588" s="2"/>
      <c r="F588" s="2"/>
      <c r="H588" s="2"/>
      <c r="J588" s="2"/>
    </row>
    <row r="589" ht="14.25" customHeight="1">
      <c r="D589" s="2"/>
      <c r="F589" s="2"/>
      <c r="H589" s="2"/>
      <c r="J589" s="2"/>
    </row>
    <row r="590" ht="14.25" customHeight="1">
      <c r="D590" s="2"/>
      <c r="F590" s="2"/>
      <c r="H590" s="2"/>
      <c r="J590" s="2"/>
    </row>
    <row r="591" ht="14.25" customHeight="1">
      <c r="D591" s="2"/>
      <c r="F591" s="2"/>
      <c r="H591" s="2"/>
      <c r="J591" s="2"/>
    </row>
    <row r="592" ht="14.25" customHeight="1">
      <c r="D592" s="2"/>
      <c r="F592" s="2"/>
      <c r="H592" s="2"/>
      <c r="J592" s="2"/>
    </row>
    <row r="593" ht="14.25" customHeight="1">
      <c r="D593" s="2"/>
      <c r="F593" s="2"/>
      <c r="H593" s="2"/>
      <c r="J593" s="2"/>
    </row>
    <row r="594" ht="14.25" customHeight="1">
      <c r="D594" s="2"/>
      <c r="F594" s="2"/>
      <c r="H594" s="2"/>
      <c r="J594" s="2"/>
    </row>
    <row r="595" ht="14.25" customHeight="1">
      <c r="D595" s="2"/>
      <c r="F595" s="2"/>
      <c r="H595" s="2"/>
      <c r="J595" s="2"/>
    </row>
    <row r="596" ht="14.25" customHeight="1">
      <c r="D596" s="2"/>
      <c r="F596" s="2"/>
      <c r="H596" s="2"/>
      <c r="J596" s="2"/>
    </row>
    <row r="597" ht="14.25" customHeight="1">
      <c r="D597" s="2"/>
      <c r="F597" s="2"/>
      <c r="H597" s="2"/>
      <c r="J597" s="2"/>
    </row>
    <row r="598" ht="14.25" customHeight="1">
      <c r="D598" s="2"/>
      <c r="F598" s="2"/>
      <c r="H598" s="2"/>
      <c r="J598" s="2"/>
    </row>
    <row r="599" ht="14.25" customHeight="1">
      <c r="D599" s="2"/>
      <c r="F599" s="2"/>
      <c r="H599" s="2"/>
      <c r="J599" s="2"/>
    </row>
    <row r="600" ht="14.25" customHeight="1">
      <c r="D600" s="2"/>
      <c r="F600" s="2"/>
      <c r="H600" s="2"/>
      <c r="J600" s="2"/>
    </row>
    <row r="601" ht="14.25" customHeight="1">
      <c r="D601" s="2"/>
      <c r="F601" s="2"/>
      <c r="H601" s="2"/>
      <c r="J601" s="2"/>
    </row>
    <row r="602" ht="14.25" customHeight="1">
      <c r="D602" s="2"/>
      <c r="F602" s="2"/>
      <c r="H602" s="2"/>
      <c r="J602" s="2"/>
    </row>
    <row r="603" ht="14.25" customHeight="1">
      <c r="D603" s="2"/>
      <c r="F603" s="2"/>
      <c r="H603" s="2"/>
      <c r="J603" s="2"/>
    </row>
    <row r="604" ht="14.25" customHeight="1">
      <c r="D604" s="2"/>
      <c r="F604" s="2"/>
      <c r="H604" s="2"/>
      <c r="J604" s="2"/>
    </row>
    <row r="605" ht="14.25" customHeight="1">
      <c r="D605" s="2"/>
      <c r="F605" s="2"/>
      <c r="H605" s="2"/>
      <c r="J605" s="2"/>
    </row>
    <row r="606" ht="14.25" customHeight="1">
      <c r="D606" s="2"/>
      <c r="F606" s="2"/>
      <c r="H606" s="2"/>
      <c r="J606" s="2"/>
    </row>
    <row r="607" ht="14.25" customHeight="1">
      <c r="D607" s="2"/>
      <c r="F607" s="2"/>
      <c r="H607" s="2"/>
      <c r="J607" s="2"/>
    </row>
    <row r="608" ht="14.25" customHeight="1">
      <c r="D608" s="2"/>
      <c r="F608" s="2"/>
      <c r="H608" s="2"/>
      <c r="J608" s="2"/>
    </row>
    <row r="609" ht="14.25" customHeight="1">
      <c r="D609" s="2"/>
      <c r="F609" s="2"/>
      <c r="H609" s="2"/>
      <c r="J609" s="2"/>
    </row>
    <row r="610" ht="14.25" customHeight="1">
      <c r="D610" s="2"/>
      <c r="F610" s="2"/>
      <c r="H610" s="2"/>
      <c r="J610" s="2"/>
    </row>
    <row r="611" ht="14.25" customHeight="1">
      <c r="D611" s="2"/>
      <c r="F611" s="2"/>
      <c r="H611" s="2"/>
      <c r="J611" s="2"/>
    </row>
    <row r="612" ht="14.25" customHeight="1">
      <c r="D612" s="2"/>
      <c r="F612" s="2"/>
      <c r="H612" s="2"/>
      <c r="J612" s="2"/>
    </row>
    <row r="613" ht="14.25" customHeight="1">
      <c r="D613" s="2"/>
      <c r="F613" s="2"/>
      <c r="H613" s="2"/>
      <c r="J613" s="2"/>
    </row>
    <row r="614" ht="14.25" customHeight="1">
      <c r="D614" s="2"/>
      <c r="F614" s="2"/>
      <c r="H614" s="2"/>
      <c r="J614" s="2"/>
    </row>
    <row r="615" ht="14.25" customHeight="1">
      <c r="D615" s="2"/>
      <c r="F615" s="2"/>
      <c r="H615" s="2"/>
      <c r="J615" s="2"/>
    </row>
    <row r="616" ht="14.25" customHeight="1">
      <c r="D616" s="2"/>
      <c r="F616" s="2"/>
      <c r="H616" s="2"/>
      <c r="J616" s="2"/>
    </row>
    <row r="617" ht="14.25" customHeight="1">
      <c r="D617" s="2"/>
      <c r="F617" s="2"/>
      <c r="H617" s="2"/>
      <c r="J617" s="2"/>
    </row>
    <row r="618" ht="14.25" customHeight="1">
      <c r="D618" s="2"/>
      <c r="F618" s="2"/>
      <c r="H618" s="2"/>
      <c r="J618" s="2"/>
    </row>
    <row r="619" ht="14.25" customHeight="1">
      <c r="D619" s="2"/>
      <c r="F619" s="2"/>
      <c r="H619" s="2"/>
      <c r="J619" s="2"/>
    </row>
    <row r="620" ht="14.25" customHeight="1">
      <c r="D620" s="2"/>
      <c r="F620" s="2"/>
      <c r="H620" s="2"/>
      <c r="J620" s="2"/>
    </row>
    <row r="621" ht="14.25" customHeight="1">
      <c r="D621" s="2"/>
      <c r="F621" s="2"/>
      <c r="H621" s="2"/>
      <c r="J621" s="2"/>
    </row>
    <row r="622" ht="14.25" customHeight="1">
      <c r="D622" s="2"/>
      <c r="F622" s="2"/>
      <c r="H622" s="2"/>
      <c r="J622" s="2"/>
    </row>
    <row r="623" ht="14.25" customHeight="1">
      <c r="D623" s="2"/>
      <c r="F623" s="2"/>
      <c r="H623" s="2"/>
      <c r="J623" s="2"/>
    </row>
    <row r="624" ht="14.25" customHeight="1">
      <c r="D624" s="2"/>
      <c r="F624" s="2"/>
      <c r="H624" s="2"/>
      <c r="J624" s="2"/>
    </row>
    <row r="625" ht="14.25" customHeight="1">
      <c r="D625" s="2"/>
      <c r="F625" s="2"/>
      <c r="H625" s="2"/>
      <c r="J625" s="2"/>
    </row>
    <row r="626" ht="14.25" customHeight="1">
      <c r="D626" s="2"/>
      <c r="F626" s="2"/>
      <c r="H626" s="2"/>
      <c r="J626" s="2"/>
    </row>
    <row r="627" ht="14.25" customHeight="1">
      <c r="D627" s="2"/>
      <c r="F627" s="2"/>
      <c r="H627" s="2"/>
      <c r="J627" s="2"/>
    </row>
    <row r="628" ht="14.25" customHeight="1">
      <c r="D628" s="2"/>
      <c r="F628" s="2"/>
      <c r="H628" s="2"/>
      <c r="J628" s="2"/>
    </row>
    <row r="629" ht="14.25" customHeight="1">
      <c r="D629" s="2"/>
      <c r="F629" s="2"/>
      <c r="H629" s="2"/>
      <c r="J629" s="2"/>
    </row>
    <row r="630" ht="14.25" customHeight="1">
      <c r="D630" s="2"/>
      <c r="F630" s="2"/>
      <c r="H630" s="2"/>
      <c r="J630" s="2"/>
    </row>
    <row r="631" ht="14.25" customHeight="1">
      <c r="D631" s="2"/>
      <c r="F631" s="2"/>
      <c r="H631" s="2"/>
      <c r="J631" s="2"/>
    </row>
    <row r="632" ht="14.25" customHeight="1">
      <c r="D632" s="2"/>
      <c r="F632" s="2"/>
      <c r="H632" s="2"/>
      <c r="J632" s="2"/>
    </row>
    <row r="633" ht="14.25" customHeight="1">
      <c r="D633" s="2"/>
      <c r="F633" s="2"/>
      <c r="H633" s="2"/>
      <c r="J633" s="2"/>
    </row>
    <row r="634" ht="14.25" customHeight="1">
      <c r="D634" s="2"/>
      <c r="F634" s="2"/>
      <c r="H634" s="2"/>
      <c r="J634" s="2"/>
    </row>
    <row r="635" ht="14.25" customHeight="1">
      <c r="D635" s="2"/>
      <c r="F635" s="2"/>
      <c r="H635" s="2"/>
      <c r="J635" s="2"/>
    </row>
    <row r="636" ht="14.25" customHeight="1">
      <c r="D636" s="2"/>
      <c r="F636" s="2"/>
      <c r="H636" s="2"/>
      <c r="J636" s="2"/>
    </row>
    <row r="637" ht="14.25" customHeight="1">
      <c r="D637" s="2"/>
      <c r="F637" s="2"/>
      <c r="H637" s="2"/>
      <c r="J637" s="2"/>
    </row>
    <row r="638" ht="14.25" customHeight="1">
      <c r="D638" s="2"/>
      <c r="F638" s="2"/>
      <c r="H638" s="2"/>
      <c r="J638" s="2"/>
    </row>
    <row r="639" ht="14.25" customHeight="1">
      <c r="D639" s="2"/>
      <c r="F639" s="2"/>
      <c r="H639" s="2"/>
      <c r="J639" s="2"/>
    </row>
    <row r="640" ht="14.25" customHeight="1">
      <c r="D640" s="2"/>
      <c r="F640" s="2"/>
      <c r="H640" s="2"/>
      <c r="J640" s="2"/>
    </row>
    <row r="641" ht="14.25" customHeight="1">
      <c r="D641" s="2"/>
      <c r="F641" s="2"/>
      <c r="H641" s="2"/>
      <c r="J641" s="2"/>
    </row>
    <row r="642" ht="14.25" customHeight="1">
      <c r="D642" s="2"/>
      <c r="F642" s="2"/>
      <c r="H642" s="2"/>
      <c r="J642" s="2"/>
    </row>
    <row r="643" ht="14.25" customHeight="1">
      <c r="D643" s="2"/>
      <c r="F643" s="2"/>
      <c r="H643" s="2"/>
      <c r="J643" s="2"/>
    </row>
    <row r="644" ht="14.25" customHeight="1">
      <c r="D644" s="2"/>
      <c r="F644" s="2"/>
      <c r="H644" s="2"/>
      <c r="J644" s="2"/>
    </row>
    <row r="645" ht="14.25" customHeight="1">
      <c r="D645" s="2"/>
      <c r="F645" s="2"/>
      <c r="H645" s="2"/>
      <c r="J645" s="2"/>
    </row>
    <row r="646" ht="14.25" customHeight="1">
      <c r="D646" s="2"/>
      <c r="F646" s="2"/>
      <c r="H646" s="2"/>
      <c r="J646" s="2"/>
    </row>
    <row r="647" ht="14.25" customHeight="1">
      <c r="D647" s="2"/>
      <c r="F647" s="2"/>
      <c r="H647" s="2"/>
      <c r="J647" s="2"/>
    </row>
    <row r="648" ht="14.25" customHeight="1">
      <c r="D648" s="2"/>
      <c r="F648" s="2"/>
      <c r="H648" s="2"/>
      <c r="J648" s="2"/>
    </row>
    <row r="649" ht="14.25" customHeight="1">
      <c r="D649" s="2"/>
      <c r="F649" s="2"/>
      <c r="H649" s="2"/>
      <c r="J649" s="2"/>
    </row>
    <row r="650" ht="14.25" customHeight="1">
      <c r="D650" s="2"/>
      <c r="F650" s="2"/>
      <c r="H650" s="2"/>
      <c r="J650" s="2"/>
    </row>
    <row r="651" ht="14.25" customHeight="1">
      <c r="D651" s="2"/>
      <c r="F651" s="2"/>
      <c r="H651" s="2"/>
      <c r="J651" s="2"/>
    </row>
    <row r="652" ht="14.25" customHeight="1">
      <c r="D652" s="2"/>
      <c r="F652" s="2"/>
      <c r="H652" s="2"/>
      <c r="J652" s="2"/>
    </row>
    <row r="653" ht="14.25" customHeight="1">
      <c r="D653" s="2"/>
      <c r="F653" s="2"/>
      <c r="H653" s="2"/>
      <c r="J653" s="2"/>
    </row>
    <row r="654" ht="14.25" customHeight="1">
      <c r="D654" s="2"/>
      <c r="F654" s="2"/>
      <c r="H654" s="2"/>
      <c r="J654" s="2"/>
    </row>
    <row r="655" ht="14.25" customHeight="1">
      <c r="D655" s="2"/>
      <c r="F655" s="2"/>
      <c r="H655" s="2"/>
      <c r="J655" s="2"/>
    </row>
    <row r="656" ht="14.25" customHeight="1">
      <c r="D656" s="2"/>
      <c r="F656" s="2"/>
      <c r="H656" s="2"/>
      <c r="J656" s="2"/>
    </row>
    <row r="657" ht="14.25" customHeight="1">
      <c r="D657" s="2"/>
      <c r="F657" s="2"/>
      <c r="H657" s="2"/>
      <c r="J657" s="2"/>
    </row>
    <row r="658" ht="14.25" customHeight="1">
      <c r="D658" s="2"/>
      <c r="F658" s="2"/>
      <c r="H658" s="2"/>
      <c r="J658" s="2"/>
    </row>
    <row r="659" ht="14.25" customHeight="1">
      <c r="D659" s="2"/>
      <c r="F659" s="2"/>
      <c r="H659" s="2"/>
      <c r="J659" s="2"/>
    </row>
    <row r="660" ht="14.25" customHeight="1">
      <c r="D660" s="2"/>
      <c r="F660" s="2"/>
      <c r="H660" s="2"/>
      <c r="J660" s="2"/>
    </row>
    <row r="661" ht="14.25" customHeight="1">
      <c r="D661" s="2"/>
      <c r="F661" s="2"/>
      <c r="H661" s="2"/>
      <c r="J661" s="2"/>
    </row>
    <row r="662" ht="14.25" customHeight="1">
      <c r="D662" s="2"/>
      <c r="F662" s="2"/>
      <c r="H662" s="2"/>
      <c r="J662" s="2"/>
    </row>
    <row r="663" ht="14.25" customHeight="1">
      <c r="D663" s="2"/>
      <c r="F663" s="2"/>
      <c r="H663" s="2"/>
      <c r="J663" s="2"/>
    </row>
    <row r="664" ht="14.25" customHeight="1">
      <c r="D664" s="2"/>
      <c r="F664" s="2"/>
      <c r="H664" s="2"/>
      <c r="J664" s="2"/>
    </row>
    <row r="665" ht="14.25" customHeight="1">
      <c r="D665" s="2"/>
      <c r="F665" s="2"/>
      <c r="H665" s="2"/>
      <c r="J665" s="2"/>
    </row>
    <row r="666" ht="14.25" customHeight="1">
      <c r="D666" s="2"/>
      <c r="F666" s="2"/>
      <c r="H666" s="2"/>
      <c r="J666" s="2"/>
    </row>
    <row r="667" ht="14.25" customHeight="1">
      <c r="D667" s="2"/>
      <c r="F667" s="2"/>
      <c r="H667" s="2"/>
      <c r="J667" s="2"/>
    </row>
    <row r="668" ht="14.25" customHeight="1">
      <c r="D668" s="2"/>
      <c r="F668" s="2"/>
      <c r="H668" s="2"/>
      <c r="J668" s="2"/>
    </row>
    <row r="669" ht="14.25" customHeight="1">
      <c r="D669" s="2"/>
      <c r="F669" s="2"/>
      <c r="H669" s="2"/>
      <c r="J669" s="2"/>
    </row>
    <row r="670" ht="14.25" customHeight="1">
      <c r="D670" s="2"/>
      <c r="F670" s="2"/>
      <c r="H670" s="2"/>
      <c r="J670" s="2"/>
    </row>
    <row r="671" ht="14.25" customHeight="1">
      <c r="D671" s="2"/>
      <c r="F671" s="2"/>
      <c r="H671" s="2"/>
      <c r="J671" s="2"/>
    </row>
    <row r="672" ht="14.25" customHeight="1">
      <c r="D672" s="2"/>
      <c r="F672" s="2"/>
      <c r="H672" s="2"/>
      <c r="J672" s="2"/>
    </row>
    <row r="673" ht="14.25" customHeight="1">
      <c r="D673" s="2"/>
      <c r="F673" s="2"/>
      <c r="H673" s="2"/>
      <c r="J673" s="2"/>
    </row>
    <row r="674" ht="14.25" customHeight="1">
      <c r="D674" s="2"/>
      <c r="F674" s="2"/>
      <c r="H674" s="2"/>
      <c r="J674" s="2"/>
    </row>
    <row r="675" ht="14.25" customHeight="1">
      <c r="D675" s="2"/>
      <c r="F675" s="2"/>
      <c r="H675" s="2"/>
      <c r="J675" s="2"/>
    </row>
    <row r="676" ht="14.25" customHeight="1">
      <c r="D676" s="2"/>
      <c r="F676" s="2"/>
      <c r="H676" s="2"/>
      <c r="J676" s="2"/>
    </row>
    <row r="677" ht="14.25" customHeight="1">
      <c r="D677" s="2"/>
      <c r="F677" s="2"/>
      <c r="H677" s="2"/>
      <c r="J677" s="2"/>
    </row>
    <row r="678" ht="14.25" customHeight="1">
      <c r="D678" s="2"/>
      <c r="F678" s="2"/>
      <c r="H678" s="2"/>
      <c r="J678" s="2"/>
    </row>
    <row r="679" ht="14.25" customHeight="1">
      <c r="D679" s="2"/>
      <c r="F679" s="2"/>
      <c r="H679" s="2"/>
      <c r="J679" s="2"/>
    </row>
    <row r="680" ht="14.25" customHeight="1">
      <c r="D680" s="2"/>
      <c r="F680" s="2"/>
      <c r="H680" s="2"/>
      <c r="J680" s="2"/>
    </row>
    <row r="681" ht="14.25" customHeight="1">
      <c r="D681" s="2"/>
      <c r="F681" s="2"/>
      <c r="H681" s="2"/>
      <c r="J681" s="2"/>
    </row>
    <row r="682" ht="14.25" customHeight="1">
      <c r="D682" s="2"/>
      <c r="F682" s="2"/>
      <c r="H682" s="2"/>
      <c r="J682" s="2"/>
    </row>
    <row r="683" ht="14.25" customHeight="1">
      <c r="D683" s="2"/>
      <c r="F683" s="2"/>
      <c r="H683" s="2"/>
      <c r="J683" s="2"/>
    </row>
    <row r="684" ht="14.25" customHeight="1">
      <c r="D684" s="2"/>
      <c r="F684" s="2"/>
      <c r="H684" s="2"/>
      <c r="J684" s="2"/>
    </row>
    <row r="685" ht="14.25" customHeight="1">
      <c r="D685" s="2"/>
      <c r="F685" s="2"/>
      <c r="H685" s="2"/>
      <c r="J685" s="2"/>
    </row>
    <row r="686" ht="14.25" customHeight="1">
      <c r="D686" s="2"/>
      <c r="F686" s="2"/>
      <c r="H686" s="2"/>
      <c r="J686" s="2"/>
    </row>
    <row r="687" ht="14.25" customHeight="1">
      <c r="D687" s="2"/>
      <c r="F687" s="2"/>
      <c r="H687" s="2"/>
      <c r="J687" s="2"/>
    </row>
    <row r="688" ht="14.25" customHeight="1">
      <c r="D688" s="2"/>
      <c r="F688" s="2"/>
      <c r="H688" s="2"/>
      <c r="J688" s="2"/>
    </row>
    <row r="689" ht="14.25" customHeight="1">
      <c r="D689" s="2"/>
      <c r="F689" s="2"/>
      <c r="H689" s="2"/>
      <c r="J689" s="2"/>
    </row>
    <row r="690" ht="14.25" customHeight="1">
      <c r="D690" s="2"/>
      <c r="F690" s="2"/>
      <c r="H690" s="2"/>
      <c r="J690" s="2"/>
    </row>
    <row r="691" ht="14.25" customHeight="1">
      <c r="D691" s="2"/>
      <c r="F691" s="2"/>
      <c r="H691" s="2"/>
      <c r="J691" s="2"/>
    </row>
    <row r="692" ht="14.25" customHeight="1">
      <c r="D692" s="2"/>
      <c r="F692" s="2"/>
      <c r="H692" s="2"/>
      <c r="J692" s="2"/>
    </row>
    <row r="693" ht="14.25" customHeight="1">
      <c r="D693" s="2"/>
      <c r="F693" s="2"/>
      <c r="H693" s="2"/>
      <c r="J693" s="2"/>
    </row>
    <row r="694" ht="14.25" customHeight="1">
      <c r="D694" s="2"/>
      <c r="F694" s="2"/>
      <c r="H694" s="2"/>
      <c r="J694" s="2"/>
    </row>
    <row r="695" ht="14.25" customHeight="1">
      <c r="D695" s="2"/>
      <c r="F695" s="2"/>
      <c r="H695" s="2"/>
      <c r="J695" s="2"/>
    </row>
    <row r="696" ht="14.25" customHeight="1">
      <c r="D696" s="2"/>
      <c r="F696" s="2"/>
      <c r="H696" s="2"/>
      <c r="J696" s="2"/>
    </row>
    <row r="697" ht="14.25" customHeight="1">
      <c r="D697" s="2"/>
      <c r="F697" s="2"/>
      <c r="H697" s="2"/>
      <c r="J697" s="2"/>
    </row>
    <row r="698" ht="14.25" customHeight="1">
      <c r="D698" s="2"/>
      <c r="F698" s="2"/>
      <c r="H698" s="2"/>
      <c r="J698" s="2"/>
    </row>
    <row r="699" ht="14.25" customHeight="1">
      <c r="D699" s="2"/>
      <c r="F699" s="2"/>
      <c r="H699" s="2"/>
      <c r="J699" s="2"/>
    </row>
    <row r="700" ht="14.25" customHeight="1">
      <c r="D700" s="2"/>
      <c r="F700" s="2"/>
      <c r="H700" s="2"/>
      <c r="J700" s="2"/>
    </row>
    <row r="701" ht="14.25" customHeight="1">
      <c r="D701" s="2"/>
      <c r="F701" s="2"/>
      <c r="H701" s="2"/>
      <c r="J701" s="2"/>
    </row>
    <row r="702" ht="14.25" customHeight="1">
      <c r="D702" s="2"/>
      <c r="F702" s="2"/>
      <c r="H702" s="2"/>
      <c r="J702" s="2"/>
    </row>
    <row r="703" ht="14.25" customHeight="1">
      <c r="D703" s="2"/>
      <c r="F703" s="2"/>
      <c r="H703" s="2"/>
      <c r="J703" s="2"/>
    </row>
    <row r="704" ht="14.25" customHeight="1">
      <c r="D704" s="2"/>
      <c r="F704" s="2"/>
      <c r="H704" s="2"/>
      <c r="J704" s="2"/>
    </row>
    <row r="705" ht="14.25" customHeight="1">
      <c r="D705" s="2"/>
      <c r="F705" s="2"/>
      <c r="H705" s="2"/>
      <c r="J705" s="2"/>
    </row>
    <row r="706" ht="14.25" customHeight="1">
      <c r="D706" s="2"/>
      <c r="F706" s="2"/>
      <c r="H706" s="2"/>
      <c r="J706" s="2"/>
    </row>
    <row r="707" ht="14.25" customHeight="1">
      <c r="D707" s="2"/>
      <c r="F707" s="2"/>
      <c r="H707" s="2"/>
      <c r="J707" s="2"/>
    </row>
    <row r="708" ht="14.25" customHeight="1">
      <c r="D708" s="2"/>
      <c r="F708" s="2"/>
      <c r="H708" s="2"/>
      <c r="J708" s="2"/>
    </row>
    <row r="709" ht="14.25" customHeight="1">
      <c r="D709" s="2"/>
      <c r="F709" s="2"/>
      <c r="H709" s="2"/>
      <c r="J709" s="2"/>
    </row>
    <row r="710" ht="14.25" customHeight="1">
      <c r="D710" s="2"/>
      <c r="F710" s="2"/>
      <c r="H710" s="2"/>
      <c r="J710" s="2"/>
    </row>
    <row r="711" ht="14.25" customHeight="1">
      <c r="D711" s="2"/>
      <c r="F711" s="2"/>
      <c r="H711" s="2"/>
      <c r="J711" s="2"/>
    </row>
    <row r="712" ht="14.25" customHeight="1">
      <c r="D712" s="2"/>
      <c r="F712" s="2"/>
      <c r="H712" s="2"/>
      <c r="J712" s="2"/>
    </row>
    <row r="713" ht="14.25" customHeight="1">
      <c r="D713" s="2"/>
      <c r="F713" s="2"/>
      <c r="H713" s="2"/>
      <c r="J713" s="2"/>
    </row>
    <row r="714" ht="14.25" customHeight="1">
      <c r="D714" s="2"/>
      <c r="F714" s="2"/>
      <c r="H714" s="2"/>
      <c r="J714" s="2"/>
    </row>
    <row r="715" ht="14.25" customHeight="1">
      <c r="D715" s="2"/>
      <c r="F715" s="2"/>
      <c r="H715" s="2"/>
      <c r="J715" s="2"/>
    </row>
    <row r="716" ht="14.25" customHeight="1">
      <c r="D716" s="2"/>
      <c r="F716" s="2"/>
      <c r="H716" s="2"/>
      <c r="J716" s="2"/>
    </row>
    <row r="717" ht="14.25" customHeight="1">
      <c r="D717" s="2"/>
      <c r="F717" s="2"/>
      <c r="H717" s="2"/>
      <c r="J717" s="2"/>
    </row>
    <row r="718" ht="14.25" customHeight="1">
      <c r="D718" s="2"/>
      <c r="F718" s="2"/>
      <c r="H718" s="2"/>
      <c r="J718" s="2"/>
    </row>
    <row r="719" ht="14.25" customHeight="1">
      <c r="D719" s="2"/>
      <c r="F719" s="2"/>
      <c r="H719" s="2"/>
      <c r="J719" s="2"/>
    </row>
    <row r="720" ht="14.25" customHeight="1">
      <c r="D720" s="2"/>
      <c r="F720" s="2"/>
      <c r="H720" s="2"/>
      <c r="J720" s="2"/>
    </row>
    <row r="721" ht="14.25" customHeight="1">
      <c r="D721" s="2"/>
      <c r="F721" s="2"/>
      <c r="H721" s="2"/>
      <c r="J721" s="2"/>
    </row>
    <row r="722" ht="14.25" customHeight="1">
      <c r="D722" s="2"/>
      <c r="F722" s="2"/>
      <c r="H722" s="2"/>
      <c r="J722" s="2"/>
    </row>
    <row r="723" ht="14.25" customHeight="1">
      <c r="D723" s="2"/>
      <c r="F723" s="2"/>
      <c r="H723" s="2"/>
      <c r="J723" s="2"/>
    </row>
    <row r="724" ht="14.25" customHeight="1">
      <c r="D724" s="2"/>
      <c r="F724" s="2"/>
      <c r="H724" s="2"/>
      <c r="J724" s="2"/>
    </row>
    <row r="725" ht="14.25" customHeight="1">
      <c r="D725" s="2"/>
      <c r="F725" s="2"/>
      <c r="H725" s="2"/>
      <c r="J725" s="2"/>
    </row>
    <row r="726" ht="14.25" customHeight="1">
      <c r="D726" s="2"/>
      <c r="F726" s="2"/>
      <c r="H726" s="2"/>
      <c r="J726" s="2"/>
    </row>
    <row r="727" ht="14.25" customHeight="1">
      <c r="D727" s="2"/>
      <c r="F727" s="2"/>
      <c r="H727" s="2"/>
      <c r="J727" s="2"/>
    </row>
    <row r="728" ht="14.25" customHeight="1">
      <c r="D728" s="2"/>
      <c r="F728" s="2"/>
      <c r="H728" s="2"/>
      <c r="J728" s="2"/>
    </row>
    <row r="729" ht="14.25" customHeight="1">
      <c r="D729" s="2"/>
      <c r="F729" s="2"/>
      <c r="H729" s="2"/>
      <c r="J729" s="2"/>
    </row>
    <row r="730" ht="14.25" customHeight="1">
      <c r="D730" s="2"/>
      <c r="F730" s="2"/>
      <c r="H730" s="2"/>
      <c r="J730" s="2"/>
    </row>
    <row r="731" ht="14.25" customHeight="1">
      <c r="D731" s="2"/>
      <c r="F731" s="2"/>
      <c r="H731" s="2"/>
      <c r="J731" s="2"/>
    </row>
    <row r="732" ht="14.25" customHeight="1">
      <c r="D732" s="2"/>
      <c r="F732" s="2"/>
      <c r="H732" s="2"/>
      <c r="J732" s="2"/>
    </row>
    <row r="733" ht="14.25" customHeight="1">
      <c r="D733" s="2"/>
      <c r="F733" s="2"/>
      <c r="H733" s="2"/>
      <c r="J733" s="2"/>
    </row>
    <row r="734" ht="14.25" customHeight="1">
      <c r="D734" s="2"/>
      <c r="F734" s="2"/>
      <c r="H734" s="2"/>
      <c r="J734" s="2"/>
    </row>
    <row r="735" ht="14.25" customHeight="1">
      <c r="D735" s="2"/>
      <c r="F735" s="2"/>
      <c r="H735" s="2"/>
      <c r="J735" s="2"/>
    </row>
    <row r="736" ht="14.25" customHeight="1">
      <c r="D736" s="2"/>
      <c r="F736" s="2"/>
      <c r="H736" s="2"/>
      <c r="J736" s="2"/>
    </row>
    <row r="737" ht="14.25" customHeight="1">
      <c r="D737" s="2"/>
      <c r="F737" s="2"/>
      <c r="H737" s="2"/>
      <c r="J737" s="2"/>
    </row>
    <row r="738" ht="14.25" customHeight="1">
      <c r="D738" s="2"/>
      <c r="F738" s="2"/>
      <c r="H738" s="2"/>
      <c r="J738" s="2"/>
    </row>
    <row r="739" ht="14.25" customHeight="1">
      <c r="D739" s="2"/>
      <c r="F739" s="2"/>
      <c r="H739" s="2"/>
      <c r="J739" s="2"/>
    </row>
    <row r="740" ht="14.25" customHeight="1">
      <c r="D740" s="2"/>
      <c r="F740" s="2"/>
      <c r="H740" s="2"/>
      <c r="J740" s="2"/>
    </row>
    <row r="741" ht="14.25" customHeight="1">
      <c r="D741" s="2"/>
      <c r="F741" s="2"/>
      <c r="H741" s="2"/>
      <c r="J741" s="2"/>
    </row>
    <row r="742" ht="14.25" customHeight="1">
      <c r="D742" s="2"/>
      <c r="F742" s="2"/>
      <c r="H742" s="2"/>
      <c r="J742" s="2"/>
    </row>
    <row r="743" ht="14.25" customHeight="1">
      <c r="D743" s="2"/>
      <c r="F743" s="2"/>
      <c r="H743" s="2"/>
      <c r="J743" s="2"/>
    </row>
    <row r="744" ht="14.25" customHeight="1">
      <c r="D744" s="2"/>
      <c r="F744" s="2"/>
      <c r="H744" s="2"/>
      <c r="J744" s="2"/>
    </row>
    <row r="745" ht="14.25" customHeight="1">
      <c r="D745" s="2"/>
      <c r="F745" s="2"/>
      <c r="H745" s="2"/>
      <c r="J745" s="2"/>
    </row>
    <row r="746" ht="14.25" customHeight="1">
      <c r="D746" s="2"/>
      <c r="F746" s="2"/>
      <c r="H746" s="2"/>
      <c r="J746" s="2"/>
    </row>
    <row r="747" ht="14.25" customHeight="1">
      <c r="D747" s="2"/>
      <c r="F747" s="2"/>
      <c r="H747" s="2"/>
      <c r="J747" s="2"/>
    </row>
    <row r="748" ht="14.25" customHeight="1">
      <c r="D748" s="2"/>
      <c r="F748" s="2"/>
      <c r="H748" s="2"/>
      <c r="J748" s="2"/>
    </row>
    <row r="749" ht="14.25" customHeight="1">
      <c r="D749" s="2"/>
      <c r="F749" s="2"/>
      <c r="H749" s="2"/>
      <c r="J749" s="2"/>
    </row>
    <row r="750" ht="14.25" customHeight="1">
      <c r="D750" s="2"/>
      <c r="F750" s="2"/>
      <c r="H750" s="2"/>
      <c r="J750" s="2"/>
    </row>
    <row r="751" ht="14.25" customHeight="1">
      <c r="D751" s="2"/>
      <c r="F751" s="2"/>
      <c r="H751" s="2"/>
      <c r="J751" s="2"/>
    </row>
    <row r="752" ht="14.25" customHeight="1">
      <c r="D752" s="2"/>
      <c r="F752" s="2"/>
      <c r="H752" s="2"/>
      <c r="J752" s="2"/>
    </row>
    <row r="753" ht="14.25" customHeight="1">
      <c r="D753" s="2"/>
      <c r="F753" s="2"/>
      <c r="H753" s="2"/>
      <c r="J753" s="2"/>
    </row>
    <row r="754" ht="14.25" customHeight="1">
      <c r="D754" s="2"/>
      <c r="F754" s="2"/>
      <c r="H754" s="2"/>
      <c r="J754" s="2"/>
    </row>
    <row r="755" ht="14.25" customHeight="1">
      <c r="D755" s="2"/>
      <c r="F755" s="2"/>
      <c r="H755" s="2"/>
      <c r="J755" s="2"/>
    </row>
    <row r="756" ht="14.25" customHeight="1">
      <c r="D756" s="2"/>
      <c r="F756" s="2"/>
      <c r="H756" s="2"/>
      <c r="J756" s="2"/>
    </row>
    <row r="757" ht="14.25" customHeight="1">
      <c r="D757" s="2"/>
      <c r="F757" s="2"/>
      <c r="H757" s="2"/>
      <c r="J757" s="2"/>
    </row>
    <row r="758" ht="14.25" customHeight="1">
      <c r="D758" s="2"/>
      <c r="F758" s="2"/>
      <c r="H758" s="2"/>
      <c r="J758" s="2"/>
    </row>
    <row r="759" ht="14.25" customHeight="1">
      <c r="D759" s="2"/>
      <c r="F759" s="2"/>
      <c r="H759" s="2"/>
      <c r="J759" s="2"/>
    </row>
    <row r="760" ht="14.25" customHeight="1">
      <c r="D760" s="2"/>
      <c r="F760" s="2"/>
      <c r="H760" s="2"/>
      <c r="J760" s="2"/>
    </row>
    <row r="761" ht="14.25" customHeight="1">
      <c r="D761" s="2"/>
      <c r="F761" s="2"/>
      <c r="H761" s="2"/>
      <c r="J761" s="2"/>
    </row>
    <row r="762" ht="14.25" customHeight="1">
      <c r="D762" s="2"/>
      <c r="F762" s="2"/>
      <c r="H762" s="2"/>
      <c r="J762" s="2"/>
    </row>
    <row r="763" ht="14.25" customHeight="1">
      <c r="D763" s="2"/>
      <c r="F763" s="2"/>
      <c r="H763" s="2"/>
      <c r="J763" s="2"/>
    </row>
    <row r="764" ht="14.25" customHeight="1">
      <c r="D764" s="2"/>
      <c r="F764" s="2"/>
      <c r="H764" s="2"/>
      <c r="J764" s="2"/>
    </row>
    <row r="765" ht="14.25" customHeight="1">
      <c r="D765" s="2"/>
      <c r="F765" s="2"/>
      <c r="H765" s="2"/>
      <c r="J765" s="2"/>
    </row>
    <row r="766" ht="14.25" customHeight="1">
      <c r="D766" s="2"/>
      <c r="F766" s="2"/>
      <c r="H766" s="2"/>
      <c r="J766" s="2"/>
    </row>
    <row r="767" ht="14.25" customHeight="1">
      <c r="D767" s="2"/>
      <c r="F767" s="2"/>
      <c r="H767" s="2"/>
      <c r="J767" s="2"/>
    </row>
    <row r="768" ht="14.25" customHeight="1">
      <c r="D768" s="2"/>
      <c r="F768" s="2"/>
      <c r="H768" s="2"/>
      <c r="J768" s="2"/>
    </row>
    <row r="769" ht="14.25" customHeight="1">
      <c r="D769" s="2"/>
      <c r="F769" s="2"/>
      <c r="H769" s="2"/>
      <c r="J769" s="2"/>
    </row>
    <row r="770" ht="14.25" customHeight="1">
      <c r="D770" s="2"/>
      <c r="F770" s="2"/>
      <c r="H770" s="2"/>
      <c r="J770" s="2"/>
    </row>
    <row r="771" ht="14.25" customHeight="1">
      <c r="D771" s="2"/>
      <c r="F771" s="2"/>
      <c r="H771" s="2"/>
      <c r="J771" s="2"/>
    </row>
    <row r="772" ht="14.25" customHeight="1">
      <c r="D772" s="2"/>
      <c r="F772" s="2"/>
      <c r="H772" s="2"/>
      <c r="J772" s="2"/>
    </row>
    <row r="773" ht="14.25" customHeight="1">
      <c r="D773" s="2"/>
      <c r="F773" s="2"/>
      <c r="H773" s="2"/>
      <c r="J773" s="2"/>
    </row>
    <row r="774" ht="14.25" customHeight="1">
      <c r="D774" s="2"/>
      <c r="F774" s="2"/>
      <c r="H774" s="2"/>
      <c r="J774" s="2"/>
    </row>
    <row r="775" ht="14.25" customHeight="1">
      <c r="D775" s="2"/>
      <c r="F775" s="2"/>
      <c r="H775" s="2"/>
      <c r="J775" s="2"/>
    </row>
    <row r="776" ht="14.25" customHeight="1">
      <c r="D776" s="2"/>
      <c r="F776" s="2"/>
      <c r="H776" s="2"/>
      <c r="J776" s="2"/>
    </row>
    <row r="777" ht="14.25" customHeight="1">
      <c r="D777" s="2"/>
      <c r="F777" s="2"/>
      <c r="H777" s="2"/>
      <c r="J777" s="2"/>
    </row>
    <row r="778" ht="14.25" customHeight="1">
      <c r="D778" s="2"/>
      <c r="F778" s="2"/>
      <c r="H778" s="2"/>
      <c r="J778" s="2"/>
    </row>
    <row r="779" ht="14.25" customHeight="1">
      <c r="D779" s="2"/>
      <c r="F779" s="2"/>
      <c r="H779" s="2"/>
      <c r="J779" s="2"/>
    </row>
    <row r="780" ht="14.25" customHeight="1">
      <c r="D780" s="2"/>
      <c r="F780" s="2"/>
      <c r="H780" s="2"/>
      <c r="J780" s="2"/>
    </row>
    <row r="781" ht="14.25" customHeight="1">
      <c r="D781" s="2"/>
      <c r="F781" s="2"/>
      <c r="H781" s="2"/>
      <c r="J781" s="2"/>
    </row>
    <row r="782" ht="14.25" customHeight="1">
      <c r="D782" s="2"/>
      <c r="F782" s="2"/>
      <c r="H782" s="2"/>
      <c r="J782" s="2"/>
    </row>
    <row r="783" ht="14.25" customHeight="1">
      <c r="D783" s="2"/>
      <c r="F783" s="2"/>
      <c r="H783" s="2"/>
      <c r="J783" s="2"/>
    </row>
    <row r="784" ht="14.25" customHeight="1">
      <c r="D784" s="2"/>
      <c r="F784" s="2"/>
      <c r="H784" s="2"/>
      <c r="J784" s="2"/>
    </row>
    <row r="785" ht="14.25" customHeight="1">
      <c r="D785" s="2"/>
      <c r="F785" s="2"/>
      <c r="H785" s="2"/>
      <c r="J785" s="2"/>
    </row>
    <row r="786" ht="14.25" customHeight="1">
      <c r="D786" s="2"/>
      <c r="F786" s="2"/>
      <c r="H786" s="2"/>
      <c r="J786" s="2"/>
    </row>
    <row r="787" ht="14.25" customHeight="1">
      <c r="D787" s="2"/>
      <c r="F787" s="2"/>
      <c r="H787" s="2"/>
      <c r="J787" s="2"/>
    </row>
    <row r="788" ht="14.25" customHeight="1">
      <c r="D788" s="2"/>
      <c r="F788" s="2"/>
      <c r="H788" s="2"/>
      <c r="J788" s="2"/>
    </row>
    <row r="789" ht="14.25" customHeight="1">
      <c r="D789" s="2"/>
      <c r="F789" s="2"/>
      <c r="H789" s="2"/>
      <c r="J789" s="2"/>
    </row>
    <row r="790" ht="14.25" customHeight="1">
      <c r="D790" s="2"/>
      <c r="F790" s="2"/>
      <c r="H790" s="2"/>
      <c r="J790" s="2"/>
    </row>
    <row r="791" ht="14.25" customHeight="1">
      <c r="D791" s="2"/>
      <c r="F791" s="2"/>
      <c r="H791" s="2"/>
      <c r="J791" s="2"/>
    </row>
    <row r="792" ht="14.25" customHeight="1">
      <c r="D792" s="2"/>
      <c r="F792" s="2"/>
      <c r="H792" s="2"/>
      <c r="J792" s="2"/>
    </row>
    <row r="793" ht="14.25" customHeight="1">
      <c r="D793" s="2"/>
      <c r="F793" s="2"/>
      <c r="H793" s="2"/>
      <c r="J793" s="2"/>
    </row>
    <row r="794" ht="14.25" customHeight="1">
      <c r="D794" s="2"/>
      <c r="F794" s="2"/>
      <c r="H794" s="2"/>
      <c r="J794" s="2"/>
    </row>
    <row r="795" ht="14.25" customHeight="1">
      <c r="D795" s="2"/>
      <c r="F795" s="2"/>
      <c r="H795" s="2"/>
      <c r="J795" s="2"/>
    </row>
    <row r="796" ht="14.25" customHeight="1">
      <c r="D796" s="2"/>
      <c r="F796" s="2"/>
      <c r="H796" s="2"/>
      <c r="J796" s="2"/>
    </row>
    <row r="797" ht="14.25" customHeight="1">
      <c r="D797" s="2"/>
      <c r="F797" s="2"/>
      <c r="H797" s="2"/>
      <c r="J797" s="2"/>
    </row>
    <row r="798" ht="14.25" customHeight="1">
      <c r="D798" s="2"/>
      <c r="F798" s="2"/>
      <c r="H798" s="2"/>
      <c r="J798" s="2"/>
    </row>
    <row r="799" ht="14.25" customHeight="1">
      <c r="D799" s="2"/>
      <c r="F799" s="2"/>
      <c r="H799" s="2"/>
      <c r="J799" s="2"/>
    </row>
    <row r="800" ht="14.25" customHeight="1">
      <c r="D800" s="2"/>
      <c r="F800" s="2"/>
      <c r="H800" s="2"/>
      <c r="J800" s="2"/>
    </row>
    <row r="801" ht="14.25" customHeight="1">
      <c r="D801" s="2"/>
      <c r="F801" s="2"/>
      <c r="H801" s="2"/>
      <c r="J801" s="2"/>
    </row>
    <row r="802" ht="14.25" customHeight="1">
      <c r="D802" s="2"/>
      <c r="F802" s="2"/>
      <c r="H802" s="2"/>
      <c r="J802" s="2"/>
    </row>
    <row r="803" ht="14.25" customHeight="1">
      <c r="D803" s="2"/>
      <c r="F803" s="2"/>
      <c r="H803" s="2"/>
      <c r="J803" s="2"/>
    </row>
    <row r="804" ht="14.25" customHeight="1">
      <c r="D804" s="2"/>
      <c r="F804" s="2"/>
      <c r="H804" s="2"/>
      <c r="J804" s="2"/>
    </row>
    <row r="805" ht="14.25" customHeight="1">
      <c r="D805" s="2"/>
      <c r="F805" s="2"/>
      <c r="H805" s="2"/>
      <c r="J805" s="2"/>
    </row>
    <row r="806" ht="14.25" customHeight="1">
      <c r="D806" s="2"/>
      <c r="F806" s="2"/>
      <c r="H806" s="2"/>
      <c r="J806" s="2"/>
    </row>
    <row r="807" ht="14.25" customHeight="1">
      <c r="D807" s="2"/>
      <c r="F807" s="2"/>
      <c r="H807" s="2"/>
      <c r="J807" s="2"/>
    </row>
    <row r="808" ht="14.25" customHeight="1">
      <c r="D808" s="2"/>
      <c r="F808" s="2"/>
      <c r="H808" s="2"/>
      <c r="J808" s="2"/>
    </row>
    <row r="809" ht="14.25" customHeight="1">
      <c r="D809" s="2"/>
      <c r="F809" s="2"/>
      <c r="H809" s="2"/>
      <c r="J809" s="2"/>
    </row>
    <row r="810" ht="14.25" customHeight="1">
      <c r="D810" s="2"/>
      <c r="F810" s="2"/>
      <c r="H810" s="2"/>
      <c r="J810" s="2"/>
    </row>
    <row r="811" ht="14.25" customHeight="1">
      <c r="D811" s="2"/>
      <c r="F811" s="2"/>
      <c r="H811" s="2"/>
      <c r="J811" s="2"/>
    </row>
    <row r="812" ht="14.25" customHeight="1">
      <c r="D812" s="2"/>
      <c r="F812" s="2"/>
      <c r="H812" s="2"/>
      <c r="J812" s="2"/>
    </row>
    <row r="813" ht="14.25" customHeight="1">
      <c r="D813" s="2"/>
      <c r="F813" s="2"/>
      <c r="H813" s="2"/>
      <c r="J813" s="2"/>
    </row>
    <row r="814" ht="14.25" customHeight="1">
      <c r="D814" s="2"/>
      <c r="F814" s="2"/>
      <c r="H814" s="2"/>
      <c r="J814" s="2"/>
    </row>
    <row r="815" ht="14.25" customHeight="1">
      <c r="D815" s="2"/>
      <c r="F815" s="2"/>
      <c r="H815" s="2"/>
      <c r="J815" s="2"/>
    </row>
    <row r="816" ht="14.25" customHeight="1">
      <c r="D816" s="2"/>
      <c r="F816" s="2"/>
      <c r="H816" s="2"/>
      <c r="J816" s="2"/>
    </row>
    <row r="817" ht="14.25" customHeight="1">
      <c r="D817" s="2"/>
      <c r="F817" s="2"/>
      <c r="H817" s="2"/>
      <c r="J817" s="2"/>
    </row>
    <row r="818" ht="14.25" customHeight="1">
      <c r="D818" s="2"/>
      <c r="F818" s="2"/>
      <c r="H818" s="2"/>
      <c r="J818" s="2"/>
    </row>
    <row r="819" ht="14.25" customHeight="1">
      <c r="D819" s="2"/>
      <c r="F819" s="2"/>
      <c r="H819" s="2"/>
      <c r="J819" s="2"/>
    </row>
    <row r="820" ht="14.25" customHeight="1">
      <c r="D820" s="2"/>
      <c r="F820" s="2"/>
      <c r="H820" s="2"/>
      <c r="J820" s="2"/>
    </row>
    <row r="821" ht="14.25" customHeight="1">
      <c r="D821" s="2"/>
      <c r="F821" s="2"/>
      <c r="H821" s="2"/>
      <c r="J821" s="2"/>
    </row>
    <row r="822" ht="14.25" customHeight="1">
      <c r="D822" s="2"/>
      <c r="F822" s="2"/>
      <c r="H822" s="2"/>
      <c r="J822" s="2"/>
    </row>
    <row r="823" ht="14.25" customHeight="1">
      <c r="D823" s="2"/>
      <c r="F823" s="2"/>
      <c r="H823" s="2"/>
      <c r="J823" s="2"/>
    </row>
    <row r="824" ht="14.25" customHeight="1">
      <c r="D824" s="2"/>
      <c r="F824" s="2"/>
      <c r="H824" s="2"/>
      <c r="J824" s="2"/>
    </row>
    <row r="825" ht="14.25" customHeight="1">
      <c r="D825" s="2"/>
      <c r="F825" s="2"/>
      <c r="H825" s="2"/>
      <c r="J825" s="2"/>
    </row>
    <row r="826" ht="14.25" customHeight="1">
      <c r="D826" s="2"/>
      <c r="F826" s="2"/>
      <c r="H826" s="2"/>
      <c r="J826" s="2"/>
    </row>
    <row r="827" ht="14.25" customHeight="1">
      <c r="D827" s="2"/>
      <c r="F827" s="2"/>
      <c r="H827" s="2"/>
      <c r="J827" s="2"/>
    </row>
    <row r="828" ht="14.25" customHeight="1">
      <c r="D828" s="2"/>
      <c r="F828" s="2"/>
      <c r="H828" s="2"/>
      <c r="J828" s="2"/>
    </row>
    <row r="829" ht="14.25" customHeight="1">
      <c r="D829" s="2"/>
      <c r="F829" s="2"/>
      <c r="H829" s="2"/>
      <c r="J829" s="2"/>
    </row>
    <row r="830" ht="14.25" customHeight="1">
      <c r="D830" s="2"/>
      <c r="F830" s="2"/>
      <c r="H830" s="2"/>
      <c r="J830" s="2"/>
    </row>
    <row r="831" ht="14.25" customHeight="1">
      <c r="D831" s="2"/>
      <c r="F831" s="2"/>
      <c r="H831" s="2"/>
      <c r="J831" s="2"/>
    </row>
    <row r="832" ht="14.25" customHeight="1">
      <c r="D832" s="2"/>
      <c r="F832" s="2"/>
      <c r="H832" s="2"/>
      <c r="J832" s="2"/>
    </row>
    <row r="833" ht="14.25" customHeight="1">
      <c r="D833" s="2"/>
      <c r="F833" s="2"/>
      <c r="H833" s="2"/>
      <c r="J833" s="2"/>
    </row>
    <row r="834" ht="14.25" customHeight="1">
      <c r="D834" s="2"/>
      <c r="F834" s="2"/>
      <c r="H834" s="2"/>
      <c r="J834" s="2"/>
    </row>
    <row r="835" ht="14.25" customHeight="1">
      <c r="D835" s="2"/>
      <c r="F835" s="2"/>
      <c r="H835" s="2"/>
      <c r="J835" s="2"/>
    </row>
    <row r="836" ht="14.25" customHeight="1">
      <c r="D836" s="2"/>
      <c r="F836" s="2"/>
      <c r="H836" s="2"/>
      <c r="J836" s="2"/>
    </row>
    <row r="837" ht="14.25" customHeight="1">
      <c r="D837" s="2"/>
      <c r="F837" s="2"/>
      <c r="H837" s="2"/>
      <c r="J837" s="2"/>
    </row>
    <row r="838" ht="14.25" customHeight="1">
      <c r="D838" s="2"/>
      <c r="F838" s="2"/>
      <c r="H838" s="2"/>
      <c r="J838" s="2"/>
    </row>
    <row r="839" ht="14.25" customHeight="1">
      <c r="D839" s="2"/>
      <c r="F839" s="2"/>
      <c r="H839" s="2"/>
      <c r="J839" s="2"/>
    </row>
    <row r="840" ht="14.25" customHeight="1">
      <c r="D840" s="2"/>
      <c r="F840" s="2"/>
      <c r="H840" s="2"/>
      <c r="J840" s="2"/>
    </row>
    <row r="841" ht="14.25" customHeight="1">
      <c r="D841" s="2"/>
      <c r="F841" s="2"/>
      <c r="H841" s="2"/>
      <c r="J841" s="2"/>
    </row>
    <row r="842" ht="14.25" customHeight="1">
      <c r="D842" s="2"/>
      <c r="F842" s="2"/>
      <c r="H842" s="2"/>
      <c r="J842" s="2"/>
    </row>
    <row r="843" ht="14.25" customHeight="1">
      <c r="D843" s="2"/>
      <c r="F843" s="2"/>
      <c r="H843" s="2"/>
      <c r="J843" s="2"/>
    </row>
    <row r="844" ht="14.25" customHeight="1">
      <c r="D844" s="2"/>
      <c r="F844" s="2"/>
      <c r="H844" s="2"/>
      <c r="J844" s="2"/>
    </row>
    <row r="845" ht="14.25" customHeight="1">
      <c r="D845" s="2"/>
      <c r="F845" s="2"/>
      <c r="H845" s="2"/>
      <c r="J845" s="2"/>
    </row>
    <row r="846" ht="14.25" customHeight="1">
      <c r="D846" s="2"/>
      <c r="F846" s="2"/>
      <c r="H846" s="2"/>
      <c r="J846" s="2"/>
    </row>
    <row r="847" ht="14.25" customHeight="1">
      <c r="D847" s="2"/>
      <c r="F847" s="2"/>
      <c r="H847" s="2"/>
      <c r="J847" s="2"/>
    </row>
    <row r="848" ht="14.25" customHeight="1">
      <c r="D848" s="2"/>
      <c r="F848" s="2"/>
      <c r="H848" s="2"/>
      <c r="J848" s="2"/>
    </row>
    <row r="849" ht="14.25" customHeight="1">
      <c r="D849" s="2"/>
      <c r="F849" s="2"/>
      <c r="H849" s="2"/>
      <c r="J849" s="2"/>
    </row>
    <row r="850" ht="14.25" customHeight="1">
      <c r="D850" s="2"/>
      <c r="F850" s="2"/>
      <c r="H850" s="2"/>
      <c r="J850" s="2"/>
    </row>
    <row r="851" ht="14.25" customHeight="1">
      <c r="D851" s="2"/>
      <c r="F851" s="2"/>
      <c r="H851" s="2"/>
      <c r="J851" s="2"/>
    </row>
    <row r="852" ht="14.25" customHeight="1">
      <c r="D852" s="2"/>
      <c r="F852" s="2"/>
      <c r="H852" s="2"/>
      <c r="J852" s="2"/>
    </row>
    <row r="853" ht="14.25" customHeight="1">
      <c r="D853" s="2"/>
      <c r="F853" s="2"/>
      <c r="H853" s="2"/>
      <c r="J853" s="2"/>
    </row>
    <row r="854" ht="14.25" customHeight="1">
      <c r="D854" s="2"/>
      <c r="F854" s="2"/>
      <c r="H854" s="2"/>
      <c r="J854" s="2"/>
    </row>
    <row r="855" ht="14.25" customHeight="1">
      <c r="D855" s="2"/>
      <c r="F855" s="2"/>
      <c r="H855" s="2"/>
      <c r="J855" s="2"/>
    </row>
    <row r="856" ht="14.25" customHeight="1">
      <c r="D856" s="2"/>
      <c r="F856" s="2"/>
      <c r="H856" s="2"/>
      <c r="J856" s="2"/>
    </row>
    <row r="857" ht="14.25" customHeight="1">
      <c r="D857" s="2"/>
      <c r="F857" s="2"/>
      <c r="H857" s="2"/>
      <c r="J857" s="2"/>
    </row>
    <row r="858" ht="14.25" customHeight="1">
      <c r="D858" s="2"/>
      <c r="F858" s="2"/>
      <c r="H858" s="2"/>
      <c r="J858" s="2"/>
    </row>
    <row r="859" ht="14.25" customHeight="1">
      <c r="D859" s="2"/>
      <c r="F859" s="2"/>
      <c r="H859" s="2"/>
      <c r="J859" s="2"/>
    </row>
    <row r="860" ht="14.25" customHeight="1">
      <c r="D860" s="2"/>
      <c r="F860" s="2"/>
      <c r="H860" s="2"/>
      <c r="J860" s="2"/>
    </row>
    <row r="861" ht="14.25" customHeight="1">
      <c r="D861" s="2"/>
      <c r="F861" s="2"/>
      <c r="H861" s="2"/>
      <c r="J861" s="2"/>
    </row>
    <row r="862" ht="14.25" customHeight="1">
      <c r="D862" s="2"/>
      <c r="F862" s="2"/>
      <c r="H862" s="2"/>
      <c r="J862" s="2"/>
    </row>
    <row r="863" ht="14.25" customHeight="1">
      <c r="D863" s="2"/>
      <c r="F863" s="2"/>
      <c r="H863" s="2"/>
      <c r="J863" s="2"/>
    </row>
    <row r="864" ht="14.25" customHeight="1">
      <c r="D864" s="2"/>
      <c r="F864" s="2"/>
      <c r="H864" s="2"/>
      <c r="J864" s="2"/>
    </row>
    <row r="865" ht="14.25" customHeight="1">
      <c r="D865" s="2"/>
      <c r="F865" s="2"/>
      <c r="H865" s="2"/>
      <c r="J865" s="2"/>
    </row>
    <row r="866" ht="14.25" customHeight="1">
      <c r="D866" s="2"/>
      <c r="F866" s="2"/>
      <c r="H866" s="2"/>
      <c r="J866" s="2"/>
    </row>
    <row r="867" ht="14.25" customHeight="1">
      <c r="D867" s="2"/>
      <c r="F867" s="2"/>
      <c r="H867" s="2"/>
      <c r="J867" s="2"/>
    </row>
    <row r="868" ht="14.25" customHeight="1">
      <c r="D868" s="2"/>
      <c r="F868" s="2"/>
      <c r="H868" s="2"/>
      <c r="J868" s="2"/>
    </row>
    <row r="869" ht="14.25" customHeight="1">
      <c r="D869" s="2"/>
      <c r="F869" s="2"/>
      <c r="H869" s="2"/>
      <c r="J869" s="2"/>
    </row>
    <row r="870" ht="14.25" customHeight="1">
      <c r="D870" s="2"/>
      <c r="F870" s="2"/>
      <c r="H870" s="2"/>
      <c r="J870" s="2"/>
    </row>
    <row r="871" ht="14.25" customHeight="1">
      <c r="D871" s="2"/>
      <c r="F871" s="2"/>
      <c r="H871" s="2"/>
      <c r="J871" s="2"/>
    </row>
    <row r="872" ht="14.25" customHeight="1">
      <c r="D872" s="2"/>
      <c r="F872" s="2"/>
      <c r="H872" s="2"/>
      <c r="J872" s="2"/>
    </row>
    <row r="873" ht="14.25" customHeight="1">
      <c r="D873" s="2"/>
      <c r="F873" s="2"/>
      <c r="H873" s="2"/>
      <c r="J873" s="2"/>
    </row>
    <row r="874" ht="14.25" customHeight="1">
      <c r="D874" s="2"/>
      <c r="F874" s="2"/>
      <c r="H874" s="2"/>
      <c r="J874" s="2"/>
    </row>
    <row r="875" ht="14.25" customHeight="1">
      <c r="D875" s="2"/>
      <c r="F875" s="2"/>
      <c r="H875" s="2"/>
      <c r="J875" s="2"/>
    </row>
    <row r="876" ht="14.25" customHeight="1">
      <c r="D876" s="2"/>
      <c r="F876" s="2"/>
      <c r="H876" s="2"/>
      <c r="J876" s="2"/>
    </row>
    <row r="877" ht="14.25" customHeight="1">
      <c r="D877" s="2"/>
      <c r="F877" s="2"/>
      <c r="H877" s="2"/>
      <c r="J877" s="2"/>
    </row>
    <row r="878" ht="14.25" customHeight="1">
      <c r="D878" s="2"/>
      <c r="F878" s="2"/>
      <c r="H878" s="2"/>
      <c r="J878" s="2"/>
    </row>
    <row r="879" ht="14.25" customHeight="1">
      <c r="D879" s="2"/>
      <c r="F879" s="2"/>
      <c r="H879" s="2"/>
      <c r="J879" s="2"/>
    </row>
    <row r="880" ht="14.25" customHeight="1">
      <c r="D880" s="2"/>
      <c r="F880" s="2"/>
      <c r="H880" s="2"/>
      <c r="J880" s="2"/>
    </row>
    <row r="881" ht="14.25" customHeight="1">
      <c r="D881" s="2"/>
      <c r="F881" s="2"/>
      <c r="H881" s="2"/>
      <c r="J881" s="2"/>
    </row>
    <row r="882" ht="14.25" customHeight="1">
      <c r="D882" s="2"/>
      <c r="F882" s="2"/>
      <c r="H882" s="2"/>
      <c r="J882" s="2"/>
    </row>
    <row r="883" ht="14.25" customHeight="1">
      <c r="D883" s="2"/>
      <c r="F883" s="2"/>
      <c r="H883" s="2"/>
      <c r="J883" s="2"/>
    </row>
    <row r="884" ht="14.25" customHeight="1">
      <c r="D884" s="2"/>
      <c r="F884" s="2"/>
      <c r="H884" s="2"/>
      <c r="J884" s="2"/>
    </row>
    <row r="885" ht="14.25" customHeight="1">
      <c r="D885" s="2"/>
      <c r="F885" s="2"/>
      <c r="H885" s="2"/>
      <c r="J885" s="2"/>
    </row>
    <row r="886" ht="14.25" customHeight="1">
      <c r="D886" s="2"/>
      <c r="F886" s="2"/>
      <c r="H886" s="2"/>
      <c r="J886" s="2"/>
    </row>
    <row r="887" ht="14.25" customHeight="1">
      <c r="D887" s="2"/>
      <c r="F887" s="2"/>
      <c r="H887" s="2"/>
      <c r="J887" s="2"/>
    </row>
    <row r="888" ht="14.25" customHeight="1">
      <c r="D888" s="2"/>
      <c r="F888" s="2"/>
      <c r="H888" s="2"/>
      <c r="J888" s="2"/>
    </row>
    <row r="889" ht="14.25" customHeight="1">
      <c r="D889" s="2"/>
      <c r="F889" s="2"/>
      <c r="H889" s="2"/>
      <c r="J889" s="2"/>
    </row>
    <row r="890" ht="14.25" customHeight="1">
      <c r="D890" s="2"/>
      <c r="F890" s="2"/>
      <c r="H890" s="2"/>
      <c r="J890" s="2"/>
    </row>
    <row r="891" ht="14.25" customHeight="1">
      <c r="D891" s="2"/>
      <c r="F891" s="2"/>
      <c r="H891" s="2"/>
      <c r="J891" s="2"/>
    </row>
    <row r="892" ht="14.25" customHeight="1">
      <c r="D892" s="2"/>
      <c r="F892" s="2"/>
      <c r="H892" s="2"/>
      <c r="J892" s="2"/>
    </row>
    <row r="893" ht="14.25" customHeight="1">
      <c r="D893" s="2"/>
      <c r="F893" s="2"/>
      <c r="H893" s="2"/>
      <c r="J893" s="2"/>
    </row>
    <row r="894" ht="14.25" customHeight="1">
      <c r="D894" s="2"/>
      <c r="F894" s="2"/>
      <c r="H894" s="2"/>
      <c r="J894" s="2"/>
    </row>
    <row r="895" ht="14.25" customHeight="1">
      <c r="D895" s="2"/>
      <c r="F895" s="2"/>
      <c r="H895" s="2"/>
      <c r="J895" s="2"/>
    </row>
    <row r="896" ht="14.25" customHeight="1">
      <c r="D896" s="2"/>
      <c r="F896" s="2"/>
      <c r="H896" s="2"/>
      <c r="J896" s="2"/>
    </row>
    <row r="897" ht="14.25" customHeight="1">
      <c r="D897" s="2"/>
      <c r="F897" s="2"/>
      <c r="H897" s="2"/>
      <c r="J897" s="2"/>
    </row>
    <row r="898" ht="14.25" customHeight="1">
      <c r="D898" s="2"/>
      <c r="F898" s="2"/>
      <c r="H898" s="2"/>
      <c r="J898" s="2"/>
    </row>
    <row r="899" ht="14.25" customHeight="1">
      <c r="D899" s="2"/>
      <c r="F899" s="2"/>
      <c r="H899" s="2"/>
      <c r="J899" s="2"/>
    </row>
    <row r="900" ht="14.25" customHeight="1">
      <c r="D900" s="2"/>
      <c r="F900" s="2"/>
      <c r="H900" s="2"/>
      <c r="J900" s="2"/>
    </row>
    <row r="901" ht="14.25" customHeight="1">
      <c r="D901" s="2"/>
      <c r="F901" s="2"/>
      <c r="H901" s="2"/>
      <c r="J901" s="2"/>
    </row>
    <row r="902" ht="14.25" customHeight="1">
      <c r="D902" s="2"/>
      <c r="F902" s="2"/>
      <c r="H902" s="2"/>
      <c r="J902" s="2"/>
    </row>
    <row r="903" ht="14.25" customHeight="1">
      <c r="D903" s="2"/>
      <c r="F903" s="2"/>
      <c r="H903" s="2"/>
      <c r="J903" s="2"/>
    </row>
    <row r="904" ht="14.25" customHeight="1">
      <c r="D904" s="2"/>
      <c r="F904" s="2"/>
      <c r="H904" s="2"/>
      <c r="J904" s="2"/>
    </row>
    <row r="905" ht="14.25" customHeight="1">
      <c r="D905" s="2"/>
      <c r="F905" s="2"/>
      <c r="H905" s="2"/>
      <c r="J905" s="2"/>
    </row>
    <row r="906" ht="14.25" customHeight="1">
      <c r="D906" s="2"/>
      <c r="F906" s="2"/>
      <c r="H906" s="2"/>
      <c r="J906" s="2"/>
    </row>
    <row r="907" ht="14.25" customHeight="1">
      <c r="D907" s="2"/>
      <c r="F907" s="2"/>
      <c r="H907" s="2"/>
      <c r="J907" s="2"/>
    </row>
    <row r="908" ht="14.25" customHeight="1">
      <c r="D908" s="2"/>
      <c r="F908" s="2"/>
      <c r="H908" s="2"/>
      <c r="J908" s="2"/>
    </row>
    <row r="909" ht="14.25" customHeight="1">
      <c r="D909" s="2"/>
      <c r="F909" s="2"/>
      <c r="H909" s="2"/>
      <c r="J909" s="2"/>
    </row>
    <row r="910" ht="14.25" customHeight="1">
      <c r="D910" s="2"/>
      <c r="F910" s="2"/>
      <c r="H910" s="2"/>
      <c r="J910" s="2"/>
    </row>
    <row r="911" ht="14.25" customHeight="1">
      <c r="D911" s="2"/>
      <c r="F911" s="2"/>
      <c r="H911" s="2"/>
      <c r="J911" s="2"/>
    </row>
    <row r="912" ht="14.25" customHeight="1">
      <c r="D912" s="2"/>
      <c r="F912" s="2"/>
      <c r="H912" s="2"/>
      <c r="J912" s="2"/>
    </row>
    <row r="913" ht="14.25" customHeight="1">
      <c r="D913" s="2"/>
      <c r="F913" s="2"/>
      <c r="H913" s="2"/>
      <c r="J913" s="2"/>
    </row>
    <row r="914" ht="14.25" customHeight="1">
      <c r="D914" s="2"/>
      <c r="F914" s="2"/>
      <c r="H914" s="2"/>
      <c r="J914" s="2"/>
    </row>
    <row r="915" ht="14.25" customHeight="1">
      <c r="D915" s="2"/>
      <c r="F915" s="2"/>
      <c r="H915" s="2"/>
      <c r="J915" s="2"/>
    </row>
    <row r="916" ht="14.25" customHeight="1">
      <c r="D916" s="2"/>
      <c r="F916" s="2"/>
      <c r="H916" s="2"/>
      <c r="J916" s="2"/>
    </row>
    <row r="917" ht="14.25" customHeight="1">
      <c r="D917" s="2"/>
      <c r="F917" s="2"/>
      <c r="H917" s="2"/>
      <c r="J917" s="2"/>
    </row>
    <row r="918" ht="14.25" customHeight="1">
      <c r="D918" s="2"/>
      <c r="F918" s="2"/>
      <c r="H918" s="2"/>
      <c r="J918" s="2"/>
    </row>
    <row r="919" ht="14.25" customHeight="1">
      <c r="D919" s="2"/>
      <c r="F919" s="2"/>
      <c r="H919" s="2"/>
      <c r="J919" s="2"/>
    </row>
    <row r="920" ht="14.25" customHeight="1">
      <c r="D920" s="2"/>
      <c r="F920" s="2"/>
      <c r="H920" s="2"/>
      <c r="J920" s="2"/>
    </row>
    <row r="921" ht="14.25" customHeight="1">
      <c r="D921" s="2"/>
      <c r="F921" s="2"/>
      <c r="H921" s="2"/>
      <c r="J921" s="2"/>
    </row>
    <row r="922" ht="14.25" customHeight="1">
      <c r="D922" s="2"/>
      <c r="F922" s="2"/>
      <c r="H922" s="2"/>
      <c r="J922" s="2"/>
    </row>
    <row r="923" ht="14.25" customHeight="1">
      <c r="D923" s="2"/>
      <c r="F923" s="2"/>
      <c r="H923" s="2"/>
      <c r="J923" s="2"/>
    </row>
    <row r="924" ht="14.25" customHeight="1">
      <c r="D924" s="2"/>
      <c r="F924" s="2"/>
      <c r="H924" s="2"/>
      <c r="J924" s="2"/>
    </row>
    <row r="925" ht="14.25" customHeight="1">
      <c r="D925" s="2"/>
      <c r="F925" s="2"/>
      <c r="H925" s="2"/>
      <c r="J925" s="2"/>
    </row>
    <row r="926" ht="14.25" customHeight="1">
      <c r="D926" s="2"/>
      <c r="F926" s="2"/>
      <c r="H926" s="2"/>
      <c r="J926" s="2"/>
    </row>
    <row r="927" ht="14.25" customHeight="1">
      <c r="D927" s="2"/>
      <c r="F927" s="2"/>
      <c r="H927" s="2"/>
      <c r="J927" s="2"/>
    </row>
    <row r="928" ht="14.25" customHeight="1">
      <c r="D928" s="2"/>
      <c r="F928" s="2"/>
      <c r="H928" s="2"/>
      <c r="J928" s="2"/>
    </row>
    <row r="929" ht="14.25" customHeight="1">
      <c r="D929" s="2"/>
      <c r="F929" s="2"/>
      <c r="H929" s="2"/>
      <c r="J929" s="2"/>
    </row>
    <row r="930" ht="14.25" customHeight="1">
      <c r="D930" s="2"/>
      <c r="F930" s="2"/>
      <c r="H930" s="2"/>
      <c r="J930" s="2"/>
    </row>
    <row r="931" ht="14.25" customHeight="1">
      <c r="D931" s="2"/>
      <c r="F931" s="2"/>
      <c r="H931" s="2"/>
      <c r="J931" s="2"/>
    </row>
    <row r="932" ht="14.25" customHeight="1">
      <c r="D932" s="2"/>
      <c r="F932" s="2"/>
      <c r="H932" s="2"/>
      <c r="J932" s="2"/>
    </row>
    <row r="933" ht="14.25" customHeight="1">
      <c r="D933" s="2"/>
      <c r="F933" s="2"/>
      <c r="H933" s="2"/>
      <c r="J933" s="2"/>
    </row>
    <row r="934" ht="14.25" customHeight="1">
      <c r="D934" s="2"/>
      <c r="F934" s="2"/>
      <c r="H934" s="2"/>
      <c r="J934" s="2"/>
    </row>
    <row r="935" ht="14.25" customHeight="1">
      <c r="D935" s="2"/>
      <c r="F935" s="2"/>
      <c r="H935" s="2"/>
      <c r="J935" s="2"/>
    </row>
    <row r="936" ht="14.25" customHeight="1">
      <c r="D936" s="2"/>
      <c r="F936" s="2"/>
      <c r="H936" s="2"/>
      <c r="J936" s="2"/>
    </row>
    <row r="937" ht="14.25" customHeight="1">
      <c r="D937" s="2"/>
      <c r="F937" s="2"/>
      <c r="H937" s="2"/>
      <c r="J937" s="2"/>
    </row>
    <row r="938" ht="14.25" customHeight="1">
      <c r="D938" s="2"/>
      <c r="F938" s="2"/>
      <c r="H938" s="2"/>
      <c r="J938" s="2"/>
    </row>
    <row r="939" ht="14.25" customHeight="1">
      <c r="D939" s="2"/>
      <c r="F939" s="2"/>
      <c r="H939" s="2"/>
      <c r="J939" s="2"/>
    </row>
    <row r="940" ht="14.25" customHeight="1">
      <c r="D940" s="2"/>
      <c r="F940" s="2"/>
      <c r="H940" s="2"/>
      <c r="J940" s="2"/>
    </row>
    <row r="941" ht="14.25" customHeight="1">
      <c r="D941" s="2"/>
      <c r="F941" s="2"/>
      <c r="H941" s="2"/>
      <c r="J941" s="2"/>
    </row>
    <row r="942" ht="14.25" customHeight="1">
      <c r="D942" s="2"/>
      <c r="F942" s="2"/>
      <c r="H942" s="2"/>
      <c r="J942" s="2"/>
    </row>
    <row r="943" ht="14.25" customHeight="1">
      <c r="D943" s="2"/>
      <c r="F943" s="2"/>
      <c r="H943" s="2"/>
      <c r="J943" s="2"/>
    </row>
    <row r="944" ht="14.25" customHeight="1">
      <c r="D944" s="2"/>
      <c r="F944" s="2"/>
      <c r="H944" s="2"/>
      <c r="J944" s="2"/>
    </row>
    <row r="945" ht="14.25" customHeight="1">
      <c r="D945" s="2"/>
      <c r="F945" s="2"/>
      <c r="H945" s="2"/>
      <c r="J945" s="2"/>
    </row>
    <row r="946" ht="14.25" customHeight="1">
      <c r="D946" s="2"/>
      <c r="F946" s="2"/>
      <c r="H946" s="2"/>
      <c r="J946" s="2"/>
    </row>
    <row r="947" ht="14.25" customHeight="1">
      <c r="D947" s="2"/>
      <c r="F947" s="2"/>
      <c r="H947" s="2"/>
      <c r="J947" s="2"/>
    </row>
    <row r="948" ht="14.25" customHeight="1">
      <c r="D948" s="2"/>
      <c r="F948" s="2"/>
      <c r="H948" s="2"/>
      <c r="J948" s="2"/>
    </row>
    <row r="949" ht="14.25" customHeight="1">
      <c r="D949" s="2"/>
      <c r="F949" s="2"/>
      <c r="H949" s="2"/>
      <c r="J949" s="2"/>
    </row>
    <row r="950" ht="14.25" customHeight="1">
      <c r="D950" s="2"/>
      <c r="F950" s="2"/>
      <c r="H950" s="2"/>
      <c r="J950" s="2"/>
    </row>
    <row r="951" ht="14.25" customHeight="1">
      <c r="D951" s="2"/>
      <c r="F951" s="2"/>
      <c r="H951" s="2"/>
      <c r="J951" s="2"/>
    </row>
    <row r="952" ht="14.25" customHeight="1">
      <c r="D952" s="2"/>
      <c r="F952" s="2"/>
      <c r="H952" s="2"/>
      <c r="J952" s="2"/>
    </row>
    <row r="953" ht="14.25" customHeight="1">
      <c r="D953" s="2"/>
      <c r="F953" s="2"/>
      <c r="H953" s="2"/>
      <c r="J953" s="2"/>
    </row>
    <row r="954" ht="14.25" customHeight="1">
      <c r="D954" s="2"/>
      <c r="F954" s="2"/>
      <c r="H954" s="2"/>
      <c r="J954" s="2"/>
    </row>
    <row r="955" ht="14.25" customHeight="1">
      <c r="D955" s="2"/>
      <c r="F955" s="2"/>
      <c r="H955" s="2"/>
      <c r="J955" s="2"/>
    </row>
    <row r="956" ht="14.25" customHeight="1">
      <c r="D956" s="2"/>
      <c r="F956" s="2"/>
      <c r="H956" s="2"/>
      <c r="J956" s="2"/>
    </row>
    <row r="957" ht="14.25" customHeight="1">
      <c r="D957" s="2"/>
      <c r="F957" s="2"/>
      <c r="H957" s="2"/>
      <c r="J957" s="2"/>
    </row>
    <row r="958" ht="14.25" customHeight="1">
      <c r="D958" s="2"/>
      <c r="F958" s="2"/>
      <c r="H958" s="2"/>
      <c r="J958" s="2"/>
    </row>
    <row r="959" ht="14.25" customHeight="1">
      <c r="D959" s="2"/>
      <c r="F959" s="2"/>
      <c r="H959" s="2"/>
      <c r="J959" s="2"/>
    </row>
    <row r="960" ht="14.25" customHeight="1">
      <c r="D960" s="2"/>
      <c r="F960" s="2"/>
      <c r="H960" s="2"/>
      <c r="J960" s="2"/>
    </row>
    <row r="961" ht="14.25" customHeight="1">
      <c r="D961" s="2"/>
      <c r="F961" s="2"/>
      <c r="H961" s="2"/>
      <c r="J961" s="2"/>
    </row>
    <row r="962" ht="14.25" customHeight="1">
      <c r="D962" s="2"/>
      <c r="F962" s="2"/>
      <c r="H962" s="2"/>
      <c r="J962" s="2"/>
    </row>
    <row r="963" ht="14.25" customHeight="1">
      <c r="D963" s="2"/>
      <c r="F963" s="2"/>
      <c r="H963" s="2"/>
      <c r="J963" s="2"/>
    </row>
    <row r="964" ht="14.25" customHeight="1">
      <c r="D964" s="2"/>
      <c r="F964" s="2"/>
      <c r="H964" s="2"/>
      <c r="J964" s="2"/>
    </row>
    <row r="965" ht="14.25" customHeight="1">
      <c r="D965" s="2"/>
      <c r="F965" s="2"/>
      <c r="H965" s="2"/>
      <c r="J965" s="2"/>
    </row>
    <row r="966" ht="14.25" customHeight="1">
      <c r="D966" s="2"/>
      <c r="F966" s="2"/>
      <c r="H966" s="2"/>
      <c r="J966" s="2"/>
    </row>
    <row r="967" ht="14.25" customHeight="1">
      <c r="D967" s="2"/>
      <c r="F967" s="2"/>
      <c r="H967" s="2"/>
      <c r="J967" s="2"/>
    </row>
    <row r="968" ht="14.25" customHeight="1">
      <c r="D968" s="2"/>
      <c r="F968" s="2"/>
      <c r="H968" s="2"/>
      <c r="J968" s="2"/>
    </row>
    <row r="969" ht="14.25" customHeight="1">
      <c r="D969" s="2"/>
      <c r="F969" s="2"/>
      <c r="H969" s="2"/>
      <c r="J969" s="2"/>
    </row>
    <row r="970" ht="14.25" customHeight="1">
      <c r="D970" s="2"/>
      <c r="F970" s="2"/>
      <c r="H970" s="2"/>
      <c r="J970" s="2"/>
    </row>
    <row r="971" ht="14.25" customHeight="1">
      <c r="D971" s="2"/>
      <c r="F971" s="2"/>
      <c r="H971" s="2"/>
      <c r="J971" s="2"/>
    </row>
    <row r="972" ht="14.25" customHeight="1">
      <c r="D972" s="2"/>
      <c r="F972" s="2"/>
      <c r="H972" s="2"/>
      <c r="J972" s="2"/>
    </row>
    <row r="973" ht="14.25" customHeight="1">
      <c r="D973" s="2"/>
      <c r="F973" s="2"/>
      <c r="H973" s="2"/>
      <c r="J973" s="2"/>
    </row>
    <row r="974" ht="14.25" customHeight="1">
      <c r="D974" s="2"/>
      <c r="F974" s="2"/>
      <c r="H974" s="2"/>
      <c r="J974" s="2"/>
    </row>
    <row r="975" ht="14.25" customHeight="1">
      <c r="D975" s="2"/>
      <c r="F975" s="2"/>
      <c r="H975" s="2"/>
      <c r="J975" s="2"/>
    </row>
    <row r="976" ht="14.25" customHeight="1">
      <c r="D976" s="2"/>
      <c r="F976" s="2"/>
      <c r="H976" s="2"/>
      <c r="J976" s="2"/>
    </row>
    <row r="977" ht="14.25" customHeight="1">
      <c r="D977" s="2"/>
      <c r="F977" s="2"/>
      <c r="H977" s="2"/>
      <c r="J977" s="2"/>
    </row>
    <row r="978" ht="14.25" customHeight="1">
      <c r="D978" s="2"/>
      <c r="F978" s="2"/>
      <c r="H978" s="2"/>
      <c r="J978" s="2"/>
    </row>
    <row r="979" ht="14.25" customHeight="1">
      <c r="D979" s="2"/>
      <c r="F979" s="2"/>
      <c r="H979" s="2"/>
      <c r="J979" s="2"/>
    </row>
    <row r="980" ht="14.25" customHeight="1">
      <c r="D980" s="2"/>
      <c r="F980" s="2"/>
      <c r="H980" s="2"/>
      <c r="J980" s="2"/>
    </row>
    <row r="981" ht="14.25" customHeight="1">
      <c r="D981" s="2"/>
      <c r="F981" s="2"/>
      <c r="H981" s="2"/>
      <c r="J981" s="2"/>
    </row>
    <row r="982" ht="14.25" customHeight="1">
      <c r="D982" s="2"/>
      <c r="F982" s="2"/>
      <c r="H982" s="2"/>
      <c r="J982" s="2"/>
    </row>
    <row r="983" ht="14.25" customHeight="1">
      <c r="D983" s="2"/>
      <c r="F983" s="2"/>
      <c r="H983" s="2"/>
      <c r="J983" s="2"/>
    </row>
    <row r="984" ht="14.25" customHeight="1">
      <c r="D984" s="2"/>
      <c r="F984" s="2"/>
      <c r="H984" s="2"/>
      <c r="J984" s="2"/>
    </row>
    <row r="985" ht="14.25" customHeight="1">
      <c r="D985" s="2"/>
      <c r="F985" s="2"/>
      <c r="H985" s="2"/>
      <c r="J985" s="2"/>
    </row>
    <row r="986" ht="14.25" customHeight="1">
      <c r="D986" s="2"/>
      <c r="F986" s="2"/>
      <c r="H986" s="2"/>
      <c r="J986" s="2"/>
    </row>
    <row r="987" ht="14.25" customHeight="1">
      <c r="D987" s="2"/>
      <c r="F987" s="2"/>
      <c r="H987" s="2"/>
      <c r="J987" s="2"/>
    </row>
    <row r="988" ht="14.25" customHeight="1">
      <c r="D988" s="2"/>
      <c r="F988" s="2"/>
      <c r="H988" s="2"/>
      <c r="J988" s="2"/>
    </row>
    <row r="989" ht="14.25" customHeight="1">
      <c r="D989" s="2"/>
      <c r="F989" s="2"/>
      <c r="H989" s="2"/>
      <c r="J989" s="2"/>
    </row>
    <row r="990" ht="14.25" customHeight="1">
      <c r="D990" s="2"/>
      <c r="F990" s="2"/>
      <c r="H990" s="2"/>
      <c r="J990" s="2"/>
    </row>
    <row r="991" ht="14.25" customHeight="1">
      <c r="D991" s="2"/>
      <c r="F991" s="2"/>
      <c r="H991" s="2"/>
      <c r="J991" s="2"/>
    </row>
    <row r="992" ht="14.25" customHeight="1">
      <c r="D992" s="2"/>
      <c r="F992" s="2"/>
      <c r="H992" s="2"/>
      <c r="J992" s="2"/>
    </row>
    <row r="993" ht="14.25" customHeight="1">
      <c r="D993" s="2"/>
      <c r="F993" s="2"/>
      <c r="H993" s="2"/>
      <c r="J993" s="2"/>
    </row>
    <row r="994" ht="14.25" customHeight="1">
      <c r="D994" s="2"/>
      <c r="F994" s="2"/>
      <c r="H994" s="2"/>
      <c r="J994" s="2"/>
    </row>
    <row r="995" ht="14.25" customHeight="1">
      <c r="D995" s="2"/>
      <c r="F995" s="2"/>
      <c r="H995" s="2"/>
      <c r="J995" s="2"/>
    </row>
    <row r="996" ht="14.25" customHeight="1">
      <c r="D996" s="2"/>
      <c r="F996" s="2"/>
      <c r="H996" s="2"/>
      <c r="J996" s="2"/>
    </row>
    <row r="997" ht="14.25" customHeight="1">
      <c r="D997" s="2"/>
      <c r="F997" s="2"/>
      <c r="H997" s="2"/>
      <c r="J997" s="2"/>
    </row>
    <row r="998" ht="14.25" customHeight="1">
      <c r="D998" s="2"/>
      <c r="F998" s="2"/>
      <c r="H998" s="2"/>
      <c r="J998" s="2"/>
    </row>
    <row r="999" ht="14.25" customHeight="1">
      <c r="D999" s="2"/>
      <c r="F999" s="2"/>
      <c r="H999" s="2"/>
      <c r="J999" s="2"/>
    </row>
    <row r="1000" ht="14.25" customHeight="1">
      <c r="D1000" s="2"/>
      <c r="F1000" s="2"/>
      <c r="H1000" s="2"/>
      <c r="J1000" s="2"/>
    </row>
  </sheetData>
  <mergeCells count="4">
    <mergeCell ref="C2:D2"/>
    <mergeCell ref="E2:F2"/>
    <mergeCell ref="G2:H2"/>
    <mergeCell ref="I2:J2"/>
  </mergeCells>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2021-09-15T07:39:55Z</dcterms:created>
  <dc:creator>jusi</dc:creator>
</cp:coreProperties>
</file>